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s-flsv1\全庁ファイルサーバ\下水道課\9000文書管理Ｆ\1200管理\2250庶務\3200統計･調査\120_地方公営企業決算状況調査(5年)\令和7年度(令和6年度決算)\12_0120経営比較分析表\01_提出\"/>
    </mc:Choice>
  </mc:AlternateContent>
  <workbookProtection workbookAlgorithmName="SHA-512" workbookHashValue="YFocfF6ymnee/gdIgCu07O9KBX2bCMs7/J0fVeMX5hIYgMOGxcfxPAe5XuJGJhCjclqamhFTlk2vCaFaA8on3g==" workbookSaltValue="F8hSavH6xf/CwsEFAVH91Q=="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I85" i="4"/>
  <c r="G85" i="4"/>
  <c r="F85" i="4"/>
  <c r="E85" i="4"/>
  <c r="AT10" i="4"/>
  <c r="AL10" i="4"/>
  <c r="I10" i="4"/>
  <c r="AL8" i="4"/>
  <c r="P8" i="4"/>
  <c r="I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<sst xmlns="http://schemas.openxmlformats.org/spreadsheetml/2006/main" count="231" uniqueCount="115">
  <si>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</si>
  <si>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</si>
  <si>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</si>
  <si>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</si>
  <si>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</si>
  <si>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</si>
  <si>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</si>
  <si>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</si>
  <si>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</si>
  <si>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</si>
  <si>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</si>
  <si>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</si>
  <si>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</si>
  <si>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</si>
  <si>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</si>
  <si>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</si>
  <si>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</si>
  <si>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</si>
  <si>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</si>
  <si>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</si>
  <si>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</si>
  <si>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</si>
  <si>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</si>
  <si>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</si>
  <si>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</si>
  <si>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</si>
  <si>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</si>
  <si>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</si>
  <si>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</si>
  <si>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</si>
  <si>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</si>
  <si>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</si>
  <si>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</si>
  <si>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</si>
  <si>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</si>
  <si>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</si>
  <si>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</si>
  <si>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</si>
  <si>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</si>
  <si>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</si>
  <si>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</si>
  <si>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</si>
  <si>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</si>
  <si>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</si>
  <si>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</si>
  <si>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</si>
  <si>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</si>
  <si>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</si>
  <si>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</si>
  <si>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</si>
  <si>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</si>
  <si>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</si>
  <si>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</si>
  <si>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</si>
  <si>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</si>
  <si>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</si>
  <si>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</si>
  <si>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</si>
  <si>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</si>
  <si>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</si>
  <si>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</si>
  <si>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</si>
  <si>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</si>
  <si>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</si>
  <si>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</si>
  <si>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</si>
  <si>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</si>
  <si>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</si>
  <si>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</si>
  <si>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</si>
  <si>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</si>
  <si>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</si>
  <si>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</si>
  <si>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</si>
  <si>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</si>
  <si>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</si>
  <si>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</si>
  <si>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</si>
  <si>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</si>
  <si>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</si>
  <si>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</si>
  <si>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</si>
  <si>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</si>
  <si>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</si>
  <si>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</si>
  <si>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</si>
  <si>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</si>
  <si>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</si>
  <si>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</si>
  <si>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</si>
  <si>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</si>
  <si>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</si>
  <si>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</si>
  <si>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</si>
  <si>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</si>
  <si>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</si>
  <si>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静岡県　藤枝市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</si>
  <si>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</si>
  <si>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</si>
  <si>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</si>
  <si>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</si>
  <si>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</si>
  <si>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</si>
  <si>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</si>
  <si>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</si>
  <si>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</si>
  <si>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</si>
  <si>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</si>
  <si>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</si>
  <si>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</si>
  <si>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</si>
  <si>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</si>
  <si>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当市の特定環境保全公共下水道事業は供用開始から約25年と比較的新しい事業であるため、現時点では維持管理にかかるコストは低い状態にある。
　今後は老朽化や物価、人件費などの高騰により修繕を含む維持管理にかかる費用がさらに必要となる。財源は経費回収率の低さに表れているように、使用料以外の収入で賄われている。流動比率が低いことからも不安定な経営状況となっている。
　今後、人口減少に伴い使用料収入の増加は見込めないが、管渠の老朽化に伴う更新工事は必要となる。適正な使用料の検討、効率的な維持管理、計画的な管渠の更新により安定した下水道事業の運営に努める。</t>
    <rPh sb="24" eb="25">
      <t>ヤク</t>
    </rPh>
    <rPh sb="70" eb="72">
      <t>コンゴ</t>
    </rPh>
    <rPh sb="77" eb="79">
      <t>ブッカ</t>
    </rPh>
    <rPh sb="80" eb="83">
      <t>ジンケンヒ</t>
    </rPh>
    <rPh sb="86" eb="88">
      <t>コウトウ</t>
    </rPh>
    <rPh sb="242" eb="246">
      <t>イジカンリ</t>
    </rPh>
    <rPh sb="247" eb="250">
      <t>ケイカクテキ</t>
    </rPh>
    <phoneticPr fontId="4"/>
  </si>
  <si>
    <t xml:space="preserve">①⑤経常収支比率は、前年度から引き続き100％を上回っているが経費回収率は79.73％で100％を大きく下回っている。使用料以外の収入で汚水処理費を賄っていることを意味するため、100%以上となるよう適正な使用料の検討及び必要経費の見直しを図る必要がある。
②累積欠損金比率は0％となっているが、今後、使用料収入の増加は見込めず、管渠の老朽化に伴う維持管理費の増加が見込まれる。使用料の適正化及び管渠の適正な更新、修繕が必要である。
③流動比率は、前年度から上昇しているが類似団体平均値と比べ低い数値となっている。自己資金だけでなく企業債発行や一般会計繰入金により賄っている。主に現金が占める流動資産を増加させるために適正な使用料の検討が必要である。
④企業債残高対事業規模比率は、管渠築造工事の減少により借入額が減少傾向であるため、今後は低下していくと考えられるが、状況を把握し改善に努める。
⑥汚水処理原価は前年度に続いて類似団体平均値より下回っているが、今後、有収水量の増加は見込めないため、効率的な維持管理を行い汚水処理費の削減に努める。
⑦処理能力に対し特環地区の処理水量の割合が低いため、類似団体平均値を大きく下回っている。
⑧水洗化率は、類似団体平均値を下回っている。接続促進活動を継続し水洗化率の向上を図る。
</t>
    <rPh sb="151" eb="154">
      <t>シヨウリョウ</t>
    </rPh>
    <rPh sb="157" eb="159">
      <t>ゾウカ</t>
    </rPh>
    <rPh sb="160" eb="162">
      <t>ミコ</t>
    </rPh>
    <rPh sb="210" eb="212">
      <t>ヒツヨウ</t>
    </rPh>
    <rPh sb="341" eb="347">
      <t>カンキョチクゾウコウジ</t>
    </rPh>
    <rPh sb="348" eb="350">
      <t>ゲンショウ</t>
    </rPh>
    <rPh sb="353" eb="356">
      <t>カリイレガク</t>
    </rPh>
    <rPh sb="357" eb="361">
      <t>ゲンショウケイコウ</t>
    </rPh>
    <rPh sb="367" eb="369">
      <t>コンゴ</t>
    </rPh>
    <rPh sb="370" eb="372">
      <t>テイカ</t>
    </rPh>
    <rPh sb="377" eb="378">
      <t>カンガ</t>
    </rPh>
    <rPh sb="384" eb="386">
      <t>ジョウキョウ</t>
    </rPh>
    <rPh sb="387" eb="389">
      <t>ハアク</t>
    </rPh>
    <rPh sb="390" eb="392">
      <t>カイゼン</t>
    </rPh>
    <rPh sb="393" eb="394">
      <t>ツト</t>
    </rPh>
    <rPh sb="422" eb="423">
      <t>シタ</t>
    </rPh>
    <rPh sb="438" eb="440">
      <t>ゾウカ</t>
    </rPh>
    <rPh sb="441" eb="443">
      <t>ミコ</t>
    </rPh>
    <rPh sb="466" eb="468">
      <t>サクゲン</t>
    </rPh>
    <rPh sb="469" eb="470">
      <t>ツト</t>
    </rPh>
    <rPh sb="482" eb="486">
      <t>トッカンチク</t>
    </rPh>
    <rPh sb="487" eb="491">
      <t>ショリスイリョウ</t>
    </rPh>
    <rPh sb="492" eb="494">
      <t>ワリアイ</t>
    </rPh>
    <rPh sb="495" eb="496">
      <t>ヒク</t>
    </rPh>
    <rPh sb="500" eb="507">
      <t>ルイジダンタイヘイキンチ</t>
    </rPh>
    <rPh sb="508" eb="509">
      <t>オオ</t>
    </rPh>
    <rPh sb="511" eb="513">
      <t>シタマワ</t>
    </rPh>
    <rPh sb="526" eb="533">
      <t>ルイジダンタイヘイキンチ</t>
    </rPh>
    <phoneticPr fontId="4"/>
  </si>
  <si>
    <t>①有形固定資産減価償却率は令和２年度に公営企業会計へ移行したため、類似団体平均値よりも低い数値となっているが計画的な更新を行う必要がある。
②③管渠老朽化率及び管渠改善率は当市の特定環境保全公共下水道事業が平成10年度から整備されているため、現在は0％となっている。老朽化率については、管渠の耐用年数に達するまでは0％で推移する。管渠改善率については、耐用年数に関わらず修繕、改築が必要となる可能性はあるが低い数値で推移していくと考えられる。
今後は老朽化に伴い、修繕、改築等にかかる費用が大きくなることが考えられるため、財源の確保を適切に行い、計画的な改築更新を行う必要がある。</t>
    <rPh sb="54" eb="57">
      <t>ケイカクテキ</t>
    </rPh>
    <rPh sb="58" eb="60">
      <t>コウシン</t>
    </rPh>
    <rPh sb="61" eb="62">
      <t>オコナ</t>
    </rPh>
    <rPh sb="63" eb="65">
      <t>ヒツヨウ</t>
    </rPh>
    <rPh sb="78" eb="79">
      <t>オヨ</t>
    </rPh>
    <rPh sb="80" eb="82">
      <t>カンキョ</t>
    </rPh>
    <rPh sb="82" eb="85">
      <t>カイゼンリツ</t>
    </rPh>
    <rPh sb="133" eb="137">
      <t>ロウキュウカリツ</t>
    </rPh>
    <rPh sb="143" eb="145">
      <t>カンキョ</t>
    </rPh>
    <rPh sb="146" eb="150">
      <t>タイヨウネンスウ</t>
    </rPh>
    <rPh sb="151" eb="152">
      <t>タッ</t>
    </rPh>
    <rPh sb="160" eb="162">
      <t>スイイ</t>
    </rPh>
    <rPh sb="165" eb="167">
      <t>カンキョ</t>
    </rPh>
    <rPh sb="167" eb="170">
      <t>カイゼンリツ</t>
    </rPh>
    <rPh sb="176" eb="180">
      <t>タイヨウネンスウ</t>
    </rPh>
    <rPh sb="181" eb="182">
      <t>カカ</t>
    </rPh>
    <rPh sb="185" eb="187">
      <t>シュウゼン</t>
    </rPh>
    <rPh sb="188" eb="190">
      <t>カイチク</t>
    </rPh>
    <rPh sb="191" eb="193">
      <t>ヒツヨウ</t>
    </rPh>
    <rPh sb="196" eb="199">
      <t>カノウセイ</t>
    </rPh>
    <rPh sb="203" eb="204">
      <t>ヒク</t>
    </rPh>
    <rPh sb="205" eb="207">
      <t>スウチ</t>
    </rPh>
    <rPh sb="208" eb="210">
      <t>スイイ</t>
    </rPh>
    <rPh sb="215" eb="216">
      <t>カンガ</t>
    </rPh>
    <rPh sb="222" eb="224">
      <t>コンゴ</t>
    </rPh>
    <rPh sb="225" eb="228">
      <t>ロウキュウカ</t>
    </rPh>
    <rPh sb="229" eb="230">
      <t>トモナ</t>
    </rPh>
    <rPh sb="232" eb="234">
      <t>シュウゼン</t>
    </rPh>
    <rPh sb="235" eb="237">
      <t>カイチク</t>
    </rPh>
    <rPh sb="237" eb="238">
      <t>トウ</t>
    </rPh>
    <rPh sb="242" eb="244">
      <t>ヒヨウ</t>
    </rPh>
    <rPh sb="245" eb="246">
      <t>オオ</t>
    </rPh>
    <rPh sb="253" eb="254">
      <t>カンガ</t>
    </rPh>
    <rPh sb="261" eb="263">
      <t>ザイゲン</t>
    </rPh>
    <rPh sb="264" eb="266">
      <t>カクホ</t>
    </rPh>
    <rPh sb="267" eb="269">
      <t>テキセツ</t>
    </rPh>
    <rPh sb="270" eb="271">
      <t>オコナ</t>
    </rPh>
    <rPh sb="273" eb="276">
      <t>ケイカクテキ</t>
    </rPh>
    <rPh sb="277" eb="279">
      <t>カイチク</t>
    </rPh>
    <rPh sb="279" eb="281">
      <t>コウシン</t>
    </rPh>
    <rPh sb="282" eb="283">
      <t>オコナ</t>
    </rPh>
    <rPh sb="284" eb="28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</si>
</sst>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A86-4A33-8041-0C4DCD70D70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CA86-4A33-8041-0C4DCD70D70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1.48</c:v>
                </c:pt>
                <c:pt idx="1">
                  <c:v>1.55</c:v>
                </c:pt>
                <c:pt idx="2">
                  <c:v>1.61</c:v>
                </c:pt>
                <c:pt idx="3">
                  <c:v>1.53</c:v>
                </c:pt>
                <c:pt idx="4">
                  <c:v>1.47</c:v>
                </c:pt>
              </c:numCache>
            </c:numRef>
          </c:val>
          <c:extLst>
            <c:ext xmlns:c16="http://schemas.microsoft.com/office/drawing/2014/chart" uri="{C3380CC4-5D6E-409C-BE32-E72D297353CC}">
              <c16:uniqueId val="{00000000-80FE-4970-BA22-B3EE3B4D518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80FE-4970-BA22-B3EE3B4D518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66.099999999999994</c:v>
                </c:pt>
                <c:pt idx="1">
                  <c:v>66.930000000000007</c:v>
                </c:pt>
                <c:pt idx="2">
                  <c:v>66.930000000000007</c:v>
                </c:pt>
                <c:pt idx="3">
                  <c:v>65.67</c:v>
                </c:pt>
                <c:pt idx="4">
                  <c:v>66.38</c:v>
                </c:pt>
              </c:numCache>
            </c:numRef>
          </c:val>
          <c:extLst>
            <c:ext xmlns:c16="http://schemas.microsoft.com/office/drawing/2014/chart" uri="{C3380CC4-5D6E-409C-BE32-E72D297353CC}">
              <c16:uniqueId val="{00000000-5F5E-4BD5-9A5A-DF05E5E681A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5F5E-4BD5-9A5A-DF05E5E681A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105.3</c:v>
                </c:pt>
                <c:pt idx="1">
                  <c:v>104.92</c:v>
                </c:pt>
                <c:pt idx="2">
                  <c:v>105.25</c:v>
                </c:pt>
                <c:pt idx="3">
                  <c:v>106.69</c:v>
                </c:pt>
                <c:pt idx="4">
                  <c:v>107.86</c:v>
                </c:pt>
              </c:numCache>
            </c:numRef>
          </c:val>
          <c:extLst>
            <c:ext xmlns:c16="http://schemas.microsoft.com/office/drawing/2014/chart" uri="{C3380CC4-5D6E-409C-BE32-E72D297353CC}">
              <c16:uniqueId val="{00000000-6F74-4132-85E9-1967603BB9C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6F74-4132-85E9-1967603BB9C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3.41</c:v>
                </c:pt>
                <c:pt idx="1">
                  <c:v>6.94</c:v>
                </c:pt>
                <c:pt idx="2">
                  <c:v>10.49</c:v>
                </c:pt>
                <c:pt idx="3">
                  <c:v>14.45</c:v>
                </c:pt>
                <c:pt idx="4">
                  <c:v>19.399999999999999</c:v>
                </c:pt>
              </c:numCache>
            </c:numRef>
          </c:val>
          <c:extLst>
            <c:ext xmlns:c16="http://schemas.microsoft.com/office/drawing/2014/chart" uri="{C3380CC4-5D6E-409C-BE32-E72D297353CC}">
              <c16:uniqueId val="{00000000-3100-4C44-ACB1-B923AB7A22F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3100-4C44-ACB1-B923AB7A22F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2F7-4B92-8DE7-6BBB73EAED7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A2F7-4B92-8DE7-6BBB73EAED7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8EC-43C8-AE92-538B43D07F4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A8EC-43C8-AE92-538B43D07F4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28.56</c:v>
                </c:pt>
                <c:pt idx="1">
                  <c:v>25.73</c:v>
                </c:pt>
                <c:pt idx="2">
                  <c:v>18.440000000000001</c:v>
                </c:pt>
                <c:pt idx="3">
                  <c:v>25.31</c:v>
                </c:pt>
                <c:pt idx="4">
                  <c:v>29.09</c:v>
                </c:pt>
              </c:numCache>
            </c:numRef>
          </c:val>
          <c:extLst>
            <c:ext xmlns:c16="http://schemas.microsoft.com/office/drawing/2014/chart" uri="{C3380CC4-5D6E-409C-BE32-E72D297353CC}">
              <c16:uniqueId val="{00000000-F4FB-4EDB-BD34-A71EB82CD6E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F4FB-4EDB-BD34-A71EB82CD6E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2215.0700000000002</c:v>
                </c:pt>
                <c:pt idx="1">
                  <c:v>2390.8000000000002</c:v>
                </c:pt>
                <c:pt idx="2">
                  <c:v>2358.56</c:v>
                </c:pt>
                <c:pt idx="3">
                  <c:v>2163.61</c:v>
                </c:pt>
                <c:pt idx="4">
                  <c:v>1992.4</c:v>
                </c:pt>
              </c:numCache>
            </c:numRef>
          </c:val>
          <c:extLst>
            <c:ext xmlns:c16="http://schemas.microsoft.com/office/drawing/2014/chart" uri="{C3380CC4-5D6E-409C-BE32-E72D297353CC}">
              <c16:uniqueId val="{00000000-8F17-4183-B402-432A30664A5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8F17-4183-B402-432A30664A5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78.8</c:v>
                </c:pt>
                <c:pt idx="1">
                  <c:v>79.05</c:v>
                </c:pt>
                <c:pt idx="2">
                  <c:v>79.23</c:v>
                </c:pt>
                <c:pt idx="3">
                  <c:v>79.5</c:v>
                </c:pt>
                <c:pt idx="4">
                  <c:v>79.73</c:v>
                </c:pt>
              </c:numCache>
            </c:numRef>
          </c:val>
          <c:extLst>
            <c:ext xmlns:c16="http://schemas.microsoft.com/office/drawing/2014/chart" uri="{C3380CC4-5D6E-409C-BE32-E72D297353CC}">
              <c16:uniqueId val="{00000000-54D3-4204-B6D3-2AF914754FA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54D3-4204-B6D3-2AF914754FA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150</c:v>
                </c:pt>
                <c:pt idx="2">
                  <c:v>150</c:v>
                </c:pt>
                <c:pt idx="3">
                  <c:v>149.99</c:v>
                </c:pt>
                <c:pt idx="4">
                  <c:v>150.01</c:v>
                </c:pt>
              </c:numCache>
            </c:numRef>
          </c:val>
          <c:extLst>
            <c:ext xmlns:c16="http://schemas.microsoft.com/office/drawing/2014/chart" uri="{C3380CC4-5D6E-409C-BE32-E72D297353CC}">
              <c16:uniqueId val="{00000000-15AD-4F90-B800-80C7178382B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15AD-4F90-B800-80C7178382B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K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静岡県　藤枝市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D2</v>
      </c>
      <c r="X8" s="70"/>
      <c r="Y8" s="70"/>
      <c r="Z8" s="70"/>
      <c r="AA8" s="70"/>
      <c r="AB8" s="70"/>
      <c r="AC8" s="70"/>
      <c r="AD8" s="71" t="str">
        <f>データ!$M$6</f>
        <v>非設置</v>
      </c>
      <c r="AE8" s="71"/>
      <c r="AF8" s="71"/>
      <c r="AG8" s="71"/>
      <c r="AH8" s="71"/>
      <c r="AI8" s="71"/>
      <c r="AJ8" s="71"/>
      <c r="AK8" s="3"/>
      <c r="AL8" s="44">
        <f>データ!S6</f>
        <v>139870</v>
      </c>
      <c r="AM8" s="44"/>
      <c r="AN8" s="44"/>
      <c r="AO8" s="44"/>
      <c r="AP8" s="44"/>
      <c r="AQ8" s="44"/>
      <c r="AR8" s="44"/>
      <c r="AS8" s="44"/>
      <c r="AT8" s="45">
        <f>データ!T6</f>
        <v>194.06</v>
      </c>
      <c r="AU8" s="45"/>
      <c r="AV8" s="45"/>
      <c r="AW8" s="45"/>
      <c r="AX8" s="45"/>
      <c r="AY8" s="45"/>
      <c r="AZ8" s="45"/>
      <c r="BA8" s="45"/>
      <c r="BB8" s="45">
        <f>データ!U6</f>
        <v>720.76</v>
      </c>
      <c r="BC8" s="45"/>
      <c r="BD8" s="45"/>
      <c r="BE8" s="45"/>
      <c r="BF8" s="45"/>
      <c r="BG8" s="45"/>
      <c r="BH8" s="45"/>
      <c r="BI8" s="45"/>
      <c r="BJ8" s="3"/>
      <c r="BK8" s="3"/>
      <c r="BL8" s="66" t="s">
        <v>10</v>
      </c>
      <c r="BM8" s="67"/>
      <c r="BN8" s="68" t="s">
        <v>11</v>
      </c>
      <c r="BO8" s="68"/>
      <c r="BP8" s="68"/>
      <c r="BQ8" s="68"/>
      <c r="BR8" s="68"/>
      <c r="BS8" s="68"/>
      <c r="BT8" s="68"/>
      <c r="BU8" s="68"/>
      <c r="BV8" s="68"/>
      <c r="BW8" s="68"/>
      <c r="BX8" s="68"/>
      <c r="BY8" s="69"/>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58.36</v>
      </c>
      <c r="J10" s="45"/>
      <c r="K10" s="45"/>
      <c r="L10" s="45"/>
      <c r="M10" s="45"/>
      <c r="N10" s="45"/>
      <c r="O10" s="45"/>
      <c r="P10" s="45">
        <f>データ!P6</f>
        <v>1.5</v>
      </c>
      <c r="Q10" s="45"/>
      <c r="R10" s="45"/>
      <c r="S10" s="45"/>
      <c r="T10" s="45"/>
      <c r="U10" s="45"/>
      <c r="V10" s="45"/>
      <c r="W10" s="45">
        <f>データ!Q6</f>
        <v>85.75</v>
      </c>
      <c r="X10" s="45"/>
      <c r="Y10" s="45"/>
      <c r="Z10" s="45"/>
      <c r="AA10" s="45"/>
      <c r="AB10" s="45"/>
      <c r="AC10" s="45"/>
      <c r="AD10" s="44">
        <f>データ!R6</f>
        <v>2310</v>
      </c>
      <c r="AE10" s="44"/>
      <c r="AF10" s="44"/>
      <c r="AG10" s="44"/>
      <c r="AH10" s="44"/>
      <c r="AI10" s="44"/>
      <c r="AJ10" s="44"/>
      <c r="AK10" s="2"/>
      <c r="AL10" s="44">
        <f>データ!V6</f>
        <v>2085</v>
      </c>
      <c r="AM10" s="44"/>
      <c r="AN10" s="44"/>
      <c r="AO10" s="44"/>
      <c r="AP10" s="44"/>
      <c r="AQ10" s="44"/>
      <c r="AR10" s="44"/>
      <c r="AS10" s="44"/>
      <c r="AT10" s="45">
        <f>データ!W6</f>
        <v>0.95</v>
      </c>
      <c r="AU10" s="45"/>
      <c r="AV10" s="45"/>
      <c r="AW10" s="45"/>
      <c r="AX10" s="45"/>
      <c r="AY10" s="45"/>
      <c r="AZ10" s="45"/>
      <c r="BA10" s="45"/>
      <c r="BB10" s="45">
        <f>データ!X6</f>
        <v>2194.7399999999998</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112</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11DlKMnMNPJ+85hgJ4NdPq+XZ/Is4CrA4JnteoAkAoPS5WcwR0cHf1qJzaKrjoLMBVZvGcTdK+SC/7lVndBrFw==" saltValue="dFM2ZjRkJNIffHIci9e5X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222143</v>
      </c>
      <c r="D6" s="19">
        <f t="shared" si="3"/>
        <v>46</v>
      </c>
      <c r="E6" s="19">
        <f t="shared" si="3"/>
        <v>17</v>
      </c>
      <c r="F6" s="19">
        <f t="shared" si="3"/>
        <v>4</v>
      </c>
      <c r="G6" s="19">
        <f t="shared" si="3"/>
        <v>0</v>
      </c>
      <c r="H6" s="19" t="str">
        <f t="shared" si="3"/>
        <v>静岡県　藤枝市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58.36</v>
      </c>
      <c r="P6" s="20">
        <f t="shared" si="3"/>
        <v>1.5</v>
      </c>
      <c r="Q6" s="20">
        <f t="shared" si="3"/>
        <v>85.75</v>
      </c>
      <c r="R6" s="20">
        <f t="shared" si="3"/>
        <v>2310</v>
      </c>
      <c r="S6" s="20">
        <f t="shared" si="3"/>
        <v>139870</v>
      </c>
      <c r="T6" s="20">
        <f t="shared" si="3"/>
        <v>194.06</v>
      </c>
      <c r="U6" s="20">
        <f t="shared" si="3"/>
        <v>720.76</v>
      </c>
      <c r="V6" s="20">
        <f t="shared" si="3"/>
        <v>2085</v>
      </c>
      <c r="W6" s="20">
        <f t="shared" si="3"/>
        <v>0.95</v>
      </c>
      <c r="X6" s="20">
        <f t="shared" si="3"/>
        <v>2194.7399999999998</v>
      </c>
      <c r="Y6" s="21">
        <f>IF(Y7="",NA(),Y7)</f>
        <v>105.3</v>
      </c>
      <c r="Z6" s="21">
        <f t="shared" ref="Z6:AH6" si="4">IF(Z7="",NA(),Z7)</f>
        <v>104.92</v>
      </c>
      <c r="AA6" s="21">
        <f t="shared" si="4"/>
        <v>105.25</v>
      </c>
      <c r="AB6" s="21">
        <f t="shared" si="4"/>
        <v>106.69</v>
      </c>
      <c r="AC6" s="21">
        <f t="shared" si="4"/>
        <v>107.86</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28.56</v>
      </c>
      <c r="AV6" s="21">
        <f t="shared" ref="AV6:BD6" si="6">IF(AV7="",NA(),AV7)</f>
        <v>25.73</v>
      </c>
      <c r="AW6" s="21">
        <f t="shared" si="6"/>
        <v>18.440000000000001</v>
      </c>
      <c r="AX6" s="21">
        <f t="shared" si="6"/>
        <v>25.31</v>
      </c>
      <c r="AY6" s="21">
        <f t="shared" si="6"/>
        <v>29.09</v>
      </c>
      <c r="AZ6" s="21">
        <f t="shared" si="6"/>
        <v>44.24</v>
      </c>
      <c r="BA6" s="21">
        <f t="shared" si="6"/>
        <v>43.07</v>
      </c>
      <c r="BB6" s="21">
        <f t="shared" si="6"/>
        <v>45.42</v>
      </c>
      <c r="BC6" s="21">
        <f t="shared" si="6"/>
        <v>50.63</v>
      </c>
      <c r="BD6" s="21">
        <f t="shared" si="6"/>
        <v>53.28</v>
      </c>
      <c r="BE6" s="20" t="str">
        <f>IF(BE7="","",IF(BE7="-","【-】","【"&amp;SUBSTITUTE(TEXT(BE7,"#,##0.00"),"-","△")&amp;"】"))</f>
        <v>【50.90】</v>
      </c>
      <c r="BF6" s="21">
        <f>IF(BF7="",NA(),BF7)</f>
        <v>2215.0700000000002</v>
      </c>
      <c r="BG6" s="21">
        <f t="shared" ref="BG6:BO6" si="7">IF(BG7="",NA(),BG7)</f>
        <v>2390.8000000000002</v>
      </c>
      <c r="BH6" s="21">
        <f t="shared" si="7"/>
        <v>2358.56</v>
      </c>
      <c r="BI6" s="21">
        <f t="shared" si="7"/>
        <v>2163.61</v>
      </c>
      <c r="BJ6" s="21">
        <f t="shared" si="7"/>
        <v>1992.4</v>
      </c>
      <c r="BK6" s="21">
        <f t="shared" si="7"/>
        <v>1258.43</v>
      </c>
      <c r="BL6" s="21">
        <f t="shared" si="7"/>
        <v>1163.75</v>
      </c>
      <c r="BM6" s="21">
        <f t="shared" si="7"/>
        <v>1195.47</v>
      </c>
      <c r="BN6" s="21">
        <f t="shared" si="7"/>
        <v>1168.69</v>
      </c>
      <c r="BO6" s="21">
        <f t="shared" si="7"/>
        <v>1142.44</v>
      </c>
      <c r="BP6" s="20" t="str">
        <f>IF(BP7="","",IF(BP7="-","【-】","【"&amp;SUBSTITUTE(TEXT(BP7,"#,##0.00"),"-","△")&amp;"】"))</f>
        <v>【1,099.15】</v>
      </c>
      <c r="BQ6" s="21">
        <f>IF(BQ7="",NA(),BQ7)</f>
        <v>78.8</v>
      </c>
      <c r="BR6" s="21">
        <f t="shared" ref="BR6:BZ6" si="8">IF(BR7="",NA(),BR7)</f>
        <v>79.05</v>
      </c>
      <c r="BS6" s="21">
        <f t="shared" si="8"/>
        <v>79.23</v>
      </c>
      <c r="BT6" s="21">
        <f t="shared" si="8"/>
        <v>79.5</v>
      </c>
      <c r="BU6" s="21">
        <f t="shared" si="8"/>
        <v>79.73</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150</v>
      </c>
      <c r="CC6" s="21">
        <f t="shared" ref="CC6:CK6" si="9">IF(CC7="",NA(),CC7)</f>
        <v>150</v>
      </c>
      <c r="CD6" s="21">
        <f t="shared" si="9"/>
        <v>150</v>
      </c>
      <c r="CE6" s="21">
        <f t="shared" si="9"/>
        <v>149.99</v>
      </c>
      <c r="CF6" s="21">
        <f t="shared" si="9"/>
        <v>150.01</v>
      </c>
      <c r="CG6" s="21">
        <f t="shared" si="9"/>
        <v>224.88</v>
      </c>
      <c r="CH6" s="21">
        <f t="shared" si="9"/>
        <v>228.64</v>
      </c>
      <c r="CI6" s="21">
        <f t="shared" si="9"/>
        <v>239.46</v>
      </c>
      <c r="CJ6" s="21">
        <f t="shared" si="9"/>
        <v>233.15</v>
      </c>
      <c r="CK6" s="21">
        <f t="shared" si="9"/>
        <v>252.17</v>
      </c>
      <c r="CL6" s="20" t="str">
        <f>IF(CL7="","",IF(CL7="-","【-】","【"&amp;SUBSTITUTE(TEXT(CL7,"#,##0.00"),"-","△")&amp;"】"))</f>
        <v>【225.78】</v>
      </c>
      <c r="CM6" s="21">
        <f>IF(CM7="",NA(),CM7)</f>
        <v>1.48</v>
      </c>
      <c r="CN6" s="21">
        <f t="shared" ref="CN6:CV6" si="10">IF(CN7="",NA(),CN7)</f>
        <v>1.55</v>
      </c>
      <c r="CO6" s="21">
        <f t="shared" si="10"/>
        <v>1.61</v>
      </c>
      <c r="CP6" s="21">
        <f t="shared" si="10"/>
        <v>1.53</v>
      </c>
      <c r="CQ6" s="21">
        <f t="shared" si="10"/>
        <v>1.47</v>
      </c>
      <c r="CR6" s="21">
        <f t="shared" si="10"/>
        <v>42.4</v>
      </c>
      <c r="CS6" s="21">
        <f t="shared" si="10"/>
        <v>42.28</v>
      </c>
      <c r="CT6" s="21">
        <f t="shared" si="10"/>
        <v>41.06</v>
      </c>
      <c r="CU6" s="21">
        <f t="shared" si="10"/>
        <v>42.09</v>
      </c>
      <c r="CV6" s="21">
        <f t="shared" si="10"/>
        <v>42.15</v>
      </c>
      <c r="CW6" s="20" t="str">
        <f>IF(CW7="","",IF(CW7="-","【-】","【"&amp;SUBSTITUTE(TEXT(CW7,"#,##0.00"),"-","△")&amp;"】"))</f>
        <v>【43.17】</v>
      </c>
      <c r="CX6" s="21">
        <f>IF(CX7="",NA(),CX7)</f>
        <v>66.099999999999994</v>
      </c>
      <c r="CY6" s="21">
        <f t="shared" ref="CY6:DG6" si="11">IF(CY7="",NA(),CY7)</f>
        <v>66.930000000000007</v>
      </c>
      <c r="CZ6" s="21">
        <f t="shared" si="11"/>
        <v>66.930000000000007</v>
      </c>
      <c r="DA6" s="21">
        <f t="shared" si="11"/>
        <v>65.67</v>
      </c>
      <c r="DB6" s="21">
        <f t="shared" si="11"/>
        <v>66.38</v>
      </c>
      <c r="DC6" s="21">
        <f t="shared" si="11"/>
        <v>84.19</v>
      </c>
      <c r="DD6" s="21">
        <f t="shared" si="11"/>
        <v>84.34</v>
      </c>
      <c r="DE6" s="21">
        <f t="shared" si="11"/>
        <v>84.34</v>
      </c>
      <c r="DF6" s="21">
        <f t="shared" si="11"/>
        <v>84.73</v>
      </c>
      <c r="DG6" s="21">
        <f t="shared" si="11"/>
        <v>84.21</v>
      </c>
      <c r="DH6" s="20" t="str">
        <f>IF(DH7="","",IF(DH7="-","【-】","【"&amp;SUBSTITUTE(TEXT(DH7,"#,##0.00"),"-","△")&amp;"】"))</f>
        <v>【86.31】</v>
      </c>
      <c r="DI6" s="21">
        <f>IF(DI7="",NA(),DI7)</f>
        <v>3.41</v>
      </c>
      <c r="DJ6" s="21">
        <f t="shared" ref="DJ6:DR6" si="12">IF(DJ7="",NA(),DJ7)</f>
        <v>6.94</v>
      </c>
      <c r="DK6" s="21">
        <f t="shared" si="12"/>
        <v>10.49</v>
      </c>
      <c r="DL6" s="21">
        <f t="shared" si="12"/>
        <v>14.45</v>
      </c>
      <c r="DM6" s="21">
        <f t="shared" si="12"/>
        <v>19.399999999999999</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15">
      <c r="A7" s="14"/>
      <c r="B7" s="23">
        <v>2024</v>
      </c>
      <c r="C7" s="23">
        <v>222143</v>
      </c>
      <c r="D7" s="23">
        <v>46</v>
      </c>
      <c r="E7" s="23">
        <v>17</v>
      </c>
      <c r="F7" s="23">
        <v>4</v>
      </c>
      <c r="G7" s="23">
        <v>0</v>
      </c>
      <c r="H7" s="23" t="s">
        <v>96</v>
      </c>
      <c r="I7" s="23" t="s">
        <v>97</v>
      </c>
      <c r="J7" s="23" t="s">
        <v>98</v>
      </c>
      <c r="K7" s="23" t="s">
        <v>99</v>
      </c>
      <c r="L7" s="23" t="s">
        <v>100</v>
      </c>
      <c r="M7" s="23" t="s">
        <v>101</v>
      </c>
      <c r="N7" s="24" t="s">
        <v>102</v>
      </c>
      <c r="O7" s="24">
        <v>58.36</v>
      </c>
      <c r="P7" s="24">
        <v>1.5</v>
      </c>
      <c r="Q7" s="24">
        <v>85.75</v>
      </c>
      <c r="R7" s="24">
        <v>2310</v>
      </c>
      <c r="S7" s="24">
        <v>139870</v>
      </c>
      <c r="T7" s="24">
        <v>194.06</v>
      </c>
      <c r="U7" s="24">
        <v>720.76</v>
      </c>
      <c r="V7" s="24">
        <v>2085</v>
      </c>
      <c r="W7" s="24">
        <v>0.95</v>
      </c>
      <c r="X7" s="24">
        <v>2194.7399999999998</v>
      </c>
      <c r="Y7" s="24">
        <v>105.3</v>
      </c>
      <c r="Z7" s="24">
        <v>104.92</v>
      </c>
      <c r="AA7" s="24">
        <v>105.25</v>
      </c>
      <c r="AB7" s="24">
        <v>106.69</v>
      </c>
      <c r="AC7" s="24">
        <v>107.86</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28.56</v>
      </c>
      <c r="AV7" s="24">
        <v>25.73</v>
      </c>
      <c r="AW7" s="24">
        <v>18.440000000000001</v>
      </c>
      <c r="AX7" s="24">
        <v>25.31</v>
      </c>
      <c r="AY7" s="24">
        <v>29.09</v>
      </c>
      <c r="AZ7" s="24">
        <v>44.24</v>
      </c>
      <c r="BA7" s="24">
        <v>43.07</v>
      </c>
      <c r="BB7" s="24">
        <v>45.42</v>
      </c>
      <c r="BC7" s="24">
        <v>50.63</v>
      </c>
      <c r="BD7" s="24">
        <v>53.28</v>
      </c>
      <c r="BE7" s="24">
        <v>50.9</v>
      </c>
      <c r="BF7" s="24">
        <v>2215.0700000000002</v>
      </c>
      <c r="BG7" s="24">
        <v>2390.8000000000002</v>
      </c>
      <c r="BH7" s="24">
        <v>2358.56</v>
      </c>
      <c r="BI7" s="24">
        <v>2163.61</v>
      </c>
      <c r="BJ7" s="24">
        <v>1992.4</v>
      </c>
      <c r="BK7" s="24">
        <v>1258.43</v>
      </c>
      <c r="BL7" s="24">
        <v>1163.75</v>
      </c>
      <c r="BM7" s="24">
        <v>1195.47</v>
      </c>
      <c r="BN7" s="24">
        <v>1168.69</v>
      </c>
      <c r="BO7" s="24">
        <v>1142.44</v>
      </c>
      <c r="BP7" s="24">
        <v>1099.1500000000001</v>
      </c>
      <c r="BQ7" s="24">
        <v>78.8</v>
      </c>
      <c r="BR7" s="24">
        <v>79.05</v>
      </c>
      <c r="BS7" s="24">
        <v>79.23</v>
      </c>
      <c r="BT7" s="24">
        <v>79.5</v>
      </c>
      <c r="BU7" s="24">
        <v>79.73</v>
      </c>
      <c r="BV7" s="24">
        <v>73.36</v>
      </c>
      <c r="BW7" s="24">
        <v>72.599999999999994</v>
      </c>
      <c r="BX7" s="24">
        <v>69.430000000000007</v>
      </c>
      <c r="BY7" s="24">
        <v>70.709999999999994</v>
      </c>
      <c r="BZ7" s="24">
        <v>66.63</v>
      </c>
      <c r="CA7" s="24">
        <v>72.92</v>
      </c>
      <c r="CB7" s="24">
        <v>150</v>
      </c>
      <c r="CC7" s="24">
        <v>150</v>
      </c>
      <c r="CD7" s="24">
        <v>150</v>
      </c>
      <c r="CE7" s="24">
        <v>149.99</v>
      </c>
      <c r="CF7" s="24">
        <v>150.01</v>
      </c>
      <c r="CG7" s="24">
        <v>224.88</v>
      </c>
      <c r="CH7" s="24">
        <v>228.64</v>
      </c>
      <c r="CI7" s="24">
        <v>239.46</v>
      </c>
      <c r="CJ7" s="24">
        <v>233.15</v>
      </c>
      <c r="CK7" s="24">
        <v>252.17</v>
      </c>
      <c r="CL7" s="24">
        <v>225.78</v>
      </c>
      <c r="CM7" s="24">
        <v>1.48</v>
      </c>
      <c r="CN7" s="24">
        <v>1.55</v>
      </c>
      <c r="CO7" s="24">
        <v>1.61</v>
      </c>
      <c r="CP7" s="24">
        <v>1.53</v>
      </c>
      <c r="CQ7" s="24">
        <v>1.47</v>
      </c>
      <c r="CR7" s="24">
        <v>42.4</v>
      </c>
      <c r="CS7" s="24">
        <v>42.28</v>
      </c>
      <c r="CT7" s="24">
        <v>41.06</v>
      </c>
      <c r="CU7" s="24">
        <v>42.09</v>
      </c>
      <c r="CV7" s="24">
        <v>42.15</v>
      </c>
      <c r="CW7" s="24">
        <v>43.17</v>
      </c>
      <c r="CX7" s="24">
        <v>66.099999999999994</v>
      </c>
      <c r="CY7" s="24">
        <v>66.930000000000007</v>
      </c>
      <c r="CZ7" s="24">
        <v>66.930000000000007</v>
      </c>
      <c r="DA7" s="24">
        <v>65.67</v>
      </c>
      <c r="DB7" s="24">
        <v>66.38</v>
      </c>
      <c r="DC7" s="24">
        <v>84.19</v>
      </c>
      <c r="DD7" s="24">
        <v>84.34</v>
      </c>
      <c r="DE7" s="24">
        <v>84.34</v>
      </c>
      <c r="DF7" s="24">
        <v>84.73</v>
      </c>
      <c r="DG7" s="24">
        <v>84.21</v>
      </c>
      <c r="DH7" s="24">
        <v>86.31</v>
      </c>
      <c r="DI7" s="24">
        <v>3.41</v>
      </c>
      <c r="DJ7" s="24">
        <v>6.94</v>
      </c>
      <c r="DK7" s="24">
        <v>10.49</v>
      </c>
      <c r="DL7" s="24">
        <v>14.45</v>
      </c>
      <c r="DM7" s="24">
        <v>19.399999999999999</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john</cp:lastModifiedBy>
  <cp:lastPrinted>2026-01-22T04:49:23Z</cp:lastPrinted>
  <dcterms:created xsi:type="dcterms:W3CDTF">2025-12-23T06:11:54Z</dcterms:created>
  <dcterms:modified xsi:type="dcterms:W3CDTF">2026-01-22T04:59:55Z</dcterms:modified>
  <cp:category/>
</cp:coreProperties>
</file>