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flsv1\全庁ファイルサーバ\下水道課\9000文書管理Ｆ\1200管理\2250庶務\3200統計･調査\120_地方公営企業決算状況調査(5年)\令和7年度(令和6年度決算)\12_0120経営比較分析表\01_提出\"/>
    </mc:Choice>
  </mc:AlternateContent>
  <workbookProtection workbookAlgorithmName="SHA-512" workbookHashValue="Tr3E7KjA0I+9u5oxvo9EB0+QJrD1R3jX7Z7GgBcWezKc55HzzU6vkbyWupX8zOaHQXZxmTSwptEmZKsg88fKwg==" workbookSaltValue="LPlNhaMmo8vFblOOaTge9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<sst xmlns="http://schemas.openxmlformats.org/spreadsheetml/2006/main" count="231" uniqueCount="115">
  <si>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</si>
  <si>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</si>
  <si>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</si>
  <si>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</si>
  <si>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</si>
  <si>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</si>
  <si>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</si>
  <si>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</si>
  <si>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</si>
  <si>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</si>
  <si>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</si>
  <si>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</si>
  <si>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</si>
  <si>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</si>
  <si>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</si>
  <si>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</si>
  <si>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</si>
  <si>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</si>
  <si>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</si>
  <si>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</si>
  <si>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</si>
  <si>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</si>
  <si>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</si>
  <si>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</si>
  <si>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</si>
  <si>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</si>
  <si>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</si>
  <si>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</si>
  <si>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</si>
  <si>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</si>
  <si>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</si>
  <si>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</si>
  <si>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</si>
  <si>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</si>
  <si>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</si>
  <si>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</si>
  <si>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</si>
  <si>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</si>
  <si>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</si>
  <si>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</si>
  <si>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</si>
  <si>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</si>
  <si>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</si>
  <si>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</si>
  <si>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</si>
  <si>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</si>
  <si>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</si>
  <si>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</si>
  <si>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</si>
  <si>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</si>
  <si>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</si>
  <si>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</si>
  <si>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</si>
  <si>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</si>
  <si>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</si>
  <si>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</si>
  <si>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</si>
  <si>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</si>
  <si>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</si>
  <si>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</si>
  <si>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</si>
  <si>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</si>
  <si>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</si>
  <si>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</si>
  <si>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</si>
  <si>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</si>
  <si>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</si>
  <si>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</si>
  <si>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</si>
  <si>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</si>
  <si>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</si>
  <si>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</si>
  <si>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</si>
  <si>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</si>
  <si>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</si>
  <si>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</si>
  <si>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</si>
  <si>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</si>
  <si>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</si>
  <si>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</si>
  <si>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</si>
  <si>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</si>
  <si>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</si>
  <si>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</si>
  <si>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</si>
  <si>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</si>
  <si>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</si>
  <si>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</si>
  <si>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</si>
  <si>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</si>
  <si>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</si>
  <si>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</si>
  <si>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</si>
  <si>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</si>
  <si>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</si>
  <si>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</si>
  <si>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</si>
  <si>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</si>
  <si>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</si>
  <si>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</si>
  <si>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</si>
  <si>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</si>
  <si>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</si>
  <si>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</si>
  <si>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</si>
  <si>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</si>
  <si>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</si>
  <si>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</si>
  <si>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</si>
  <si>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</si>
  <si>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</si>
  <si>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</si>
  <si>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当市の農業集落排水事業は全４施設のうち最も古い施設は平成３年度、最も新しい施設は平成21年度に整備された。最も古い施設については30年以上経過していることから、今後も更新や修繕が見込まれる。
　今後、全４施設で老朽化や物価、人件費などの高騰により修繕を含む維持管理にかかる費用がさらに必要となる。現在は経費回収率の低さに表れているように、財源が使用料以外の収入で賄われている状況となっている。
　今後、人口減少に伴い使用料収入の増加は見込めないが、管渠・施設の老朽化に伴う更新工事は必要となる。適正な使用料の検討、効率的な維持管理、計画的な管渠・施設の更新により安定した農業集落排水事業の運営に努める。</t>
    <rPh sb="20" eb="21">
      <t>モット</t>
    </rPh>
    <rPh sb="22" eb="23">
      <t>フル</t>
    </rPh>
    <rPh sb="24" eb="26">
      <t>シセツ</t>
    </rPh>
    <rPh sb="27" eb="29">
      <t>ヘイセイ</t>
    </rPh>
    <rPh sb="30" eb="32">
      <t>ネンド</t>
    </rPh>
    <rPh sb="33" eb="34">
      <t>モット</t>
    </rPh>
    <rPh sb="35" eb="36">
      <t>アタラ</t>
    </rPh>
    <rPh sb="38" eb="40">
      <t>シセツ</t>
    </rPh>
    <rPh sb="41" eb="43">
      <t>ヘイセイ</t>
    </rPh>
    <rPh sb="45" eb="47">
      <t>ネンド</t>
    </rPh>
    <rPh sb="48" eb="50">
      <t>セイビ</t>
    </rPh>
    <rPh sb="54" eb="55">
      <t>モット</t>
    </rPh>
    <rPh sb="56" eb="57">
      <t>フル</t>
    </rPh>
    <rPh sb="58" eb="60">
      <t>シセツ</t>
    </rPh>
    <rPh sb="67" eb="70">
      <t>ネンイジョウ</t>
    </rPh>
    <rPh sb="70" eb="72">
      <t>ケイカ</t>
    </rPh>
    <rPh sb="81" eb="83">
      <t>コンゴ</t>
    </rPh>
    <rPh sb="84" eb="86">
      <t>コウシン</t>
    </rPh>
    <rPh sb="87" eb="89">
      <t>シュウゼン</t>
    </rPh>
    <rPh sb="90" eb="92">
      <t>ミコ</t>
    </rPh>
    <rPh sb="101" eb="102">
      <t>ゼン</t>
    </rPh>
    <rPh sb="103" eb="105">
      <t>シセツ</t>
    </rPh>
    <rPh sb="149" eb="151">
      <t>ゲンザイ</t>
    </rPh>
    <rPh sb="170" eb="172">
      <t>ザイゲン</t>
    </rPh>
    <rPh sb="228" eb="230">
      <t>シセツ</t>
    </rPh>
    <rPh sb="274" eb="276">
      <t>シセツ</t>
    </rPh>
    <rPh sb="286" eb="292">
      <t>ノウギョウシュウラクハイスイ</t>
    </rPh>
    <phoneticPr fontId="4"/>
  </si>
  <si>
    <t>①類似団体平均値より低い数値となっているが、将来の更新に向けた適切な計画が必要である。
②③管渠老朽化率及び管渠改善率は当市の農業集落排水事業が平成3年度から整備されているため、現在は0％となっている。老朽化率については、管渠の耐用年数に達するまでは0％で推移する。管渠改善率については、耐用年数に関わらず修繕、改築が必要となる可能性はあるが低い数値で推移していくと考えられる。
今後は老朽化に伴い、修繕、改築等にかかる費用が大きくなることが考えられるため、財源の確保を適切に行い、計画的な改築更新を行う必要がある。</t>
    <rPh sb="22" eb="24">
      <t>ショウライ</t>
    </rPh>
    <rPh sb="25" eb="27">
      <t>コウシン</t>
    </rPh>
    <rPh sb="28" eb="29">
      <t>ム</t>
    </rPh>
    <rPh sb="31" eb="33">
      <t>テキセツ</t>
    </rPh>
    <rPh sb="34" eb="36">
      <t>ケイカク</t>
    </rPh>
    <rPh sb="37" eb="39">
      <t>ヒツヨウ</t>
    </rPh>
    <rPh sb="63" eb="69">
      <t>ノウギョウシュウラクハイスイ</t>
    </rPh>
    <phoneticPr fontId="4"/>
  </si>
  <si>
    <t>①⑤経常収支比率は、安定して100％を上回っているが経費回収率比率は55.88％と100％を大きく下回っている。使用料以外の収入で汚水処理費を賄っていることを意味するため、適正な使用料の検討及び必要経費の見直しを図る必要がある。
②累積欠損金比率は0％となっているが、今後、使用料収入の減少及び施設・管渠の老朽化に伴う維持管理費の増加が見込まれるため、使用料の適正化及び施設・管渠の適正な更新、修繕が必要である。
③流動比率は、類似団体平均値を上回っている。企業債償還金の減少などにより、前年度に引き続き大きく上昇したものの100％を下回っている。主に現金が占める流動資産を増加させるために適正な使用料の検討が必要である。
④企業債残高対事業規模比率は、現在0％となっているが、引き続き適正な使用料を検討する必要がある。
⑥汚水処理原価は前年度に続いて類似団体平均値を下回っている。今後、有収水量の増加は見込めないため、効率的な維持管理を行い汚水処理費の削減に努める。
⑦施設利用率は類似団体平均値を下回っている。人口減少により処理量の増加は見込めないため、適切な施設規模を検討する必要がある。
⑧水洗化率は、類似団体平均値を下回っている。接続促進活動を継続し水洗化率の向上を図る必要がある。</t>
    <rPh sb="10" eb="12">
      <t>アンテイ</t>
    </rPh>
    <rPh sb="248" eb="249">
      <t>ヒ</t>
    </rPh>
    <rPh sb="250" eb="251">
      <t>ツヅ</t>
    </rPh>
    <rPh sb="252" eb="253">
      <t>オオ</t>
    </rPh>
    <rPh sb="327" eb="329">
      <t>ゲンザイ</t>
    </rPh>
    <rPh sb="339" eb="340">
      <t>ヒ</t>
    </rPh>
    <rPh sb="341" eb="342">
      <t>ツヅ</t>
    </rPh>
    <rPh sb="343" eb="345">
      <t>テキセイ</t>
    </rPh>
    <rPh sb="346" eb="349">
      <t>シヨウリョウ</t>
    </rPh>
    <rPh sb="350" eb="352">
      <t>ケントウ</t>
    </rPh>
    <rPh sb="354" eb="356">
      <t>ヒツヨウ</t>
    </rPh>
    <rPh sb="384" eb="385">
      <t>シタ</t>
    </rPh>
    <rPh sb="427" eb="429">
      <t>サクゲン</t>
    </rPh>
    <rPh sb="430" eb="4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</si>
</sst>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41-4F5C-BC21-3565610B42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9641-4F5C-BC21-3565610B42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53.69</c:v>
                </c:pt>
                <c:pt idx="1">
                  <c:v>56.27</c:v>
                </c:pt>
                <c:pt idx="2">
                  <c:v>50.41</c:v>
                </c:pt>
                <c:pt idx="3">
                  <c:v>49.24</c:v>
                </c:pt>
                <c:pt idx="4">
                  <c:v>49.12</c:v>
                </c:pt>
              </c:numCache>
            </c:numRef>
          </c:val>
          <c:extLst>
            <c:ext xmlns:c16="http://schemas.microsoft.com/office/drawing/2014/chart" uri="{C3380CC4-5D6E-409C-BE32-E72D297353CC}">
              <c16:uniqueId val="{00000000-4496-4FB1-ACBF-361F9D346D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4496-4FB1-ACBF-361F9D346D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86.37</c:v>
                </c:pt>
                <c:pt idx="1">
                  <c:v>86.62</c:v>
                </c:pt>
                <c:pt idx="2">
                  <c:v>87.34</c:v>
                </c:pt>
                <c:pt idx="3">
                  <c:v>87.46</c:v>
                </c:pt>
                <c:pt idx="4">
                  <c:v>88.08</c:v>
                </c:pt>
              </c:numCache>
            </c:numRef>
          </c:val>
          <c:extLst>
            <c:ext xmlns:c16="http://schemas.microsoft.com/office/drawing/2014/chart" uri="{C3380CC4-5D6E-409C-BE32-E72D297353CC}">
              <c16:uniqueId val="{00000000-B4CD-49A7-BC72-08326ACEF7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B4CD-49A7-BC72-08326ACEF7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111.93</c:v>
                </c:pt>
                <c:pt idx="1">
                  <c:v>102.93</c:v>
                </c:pt>
                <c:pt idx="2">
                  <c:v>104.39</c:v>
                </c:pt>
                <c:pt idx="3">
                  <c:v>107.28</c:v>
                </c:pt>
                <c:pt idx="4">
                  <c:v>106.31</c:v>
                </c:pt>
              </c:numCache>
            </c:numRef>
          </c:val>
          <c:extLst>
            <c:ext xmlns:c16="http://schemas.microsoft.com/office/drawing/2014/chart" uri="{C3380CC4-5D6E-409C-BE32-E72D297353CC}">
              <c16:uniqueId val="{00000000-92A2-42D8-ADEC-97ACF41691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92A2-42D8-ADEC-97ACF41691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3.63</c:v>
                </c:pt>
                <c:pt idx="1">
                  <c:v>7.13</c:v>
                </c:pt>
                <c:pt idx="2">
                  <c:v>10.33</c:v>
                </c:pt>
                <c:pt idx="3">
                  <c:v>13.6</c:v>
                </c:pt>
                <c:pt idx="4">
                  <c:v>16.82</c:v>
                </c:pt>
              </c:numCache>
            </c:numRef>
          </c:val>
          <c:extLst>
            <c:ext xmlns:c16="http://schemas.microsoft.com/office/drawing/2014/chart" uri="{C3380CC4-5D6E-409C-BE32-E72D297353CC}">
              <c16:uniqueId val="{00000000-F3FA-47F9-A754-838EB74A66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F3FA-47F9-A754-838EB74A66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BE-4D3D-AF4B-B166CC2BA4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E9BE-4D3D-AF4B-B166CC2BA4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75-4767-8E69-77EF14FCA7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F275-4767-8E69-77EF14FCA7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27.52</c:v>
                </c:pt>
                <c:pt idx="1">
                  <c:v>42.11</c:v>
                </c:pt>
                <c:pt idx="2">
                  <c:v>61.39</c:v>
                </c:pt>
                <c:pt idx="3">
                  <c:v>76.39</c:v>
                </c:pt>
                <c:pt idx="4">
                  <c:v>86.18</c:v>
                </c:pt>
              </c:numCache>
            </c:numRef>
          </c:val>
          <c:extLst>
            <c:ext xmlns:c16="http://schemas.microsoft.com/office/drawing/2014/chart" uri="{C3380CC4-5D6E-409C-BE32-E72D297353CC}">
              <c16:uniqueId val="{00000000-60AB-4B54-9A76-7096E728AD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60AB-4B54-9A76-7096E728AD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EE-4A3B-B409-1D467057D0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B3EE-4A3B-B409-1D467057D0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52.55</c:v>
                </c:pt>
                <c:pt idx="1">
                  <c:v>38.270000000000003</c:v>
                </c:pt>
                <c:pt idx="2">
                  <c:v>55.77</c:v>
                </c:pt>
                <c:pt idx="3">
                  <c:v>57.19</c:v>
                </c:pt>
                <c:pt idx="4">
                  <c:v>55.88</c:v>
                </c:pt>
              </c:numCache>
            </c:numRef>
          </c:val>
          <c:extLst>
            <c:ext xmlns:c16="http://schemas.microsoft.com/office/drawing/2014/chart" uri="{C3380CC4-5D6E-409C-BE32-E72D297353CC}">
              <c16:uniqueId val="{00000000-C490-4A49-993A-CA7FCE69E7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C490-4A49-993A-CA7FCE69E7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214.63</c:v>
                </c:pt>
                <c:pt idx="1">
                  <c:v>294.42</c:v>
                </c:pt>
                <c:pt idx="2">
                  <c:v>203.1</c:v>
                </c:pt>
                <c:pt idx="3">
                  <c:v>199.32</c:v>
                </c:pt>
                <c:pt idx="4">
                  <c:v>205.26</c:v>
                </c:pt>
              </c:numCache>
            </c:numRef>
          </c:val>
          <c:extLst>
            <c:ext xmlns:c16="http://schemas.microsoft.com/office/drawing/2014/chart" uri="{C3380CC4-5D6E-409C-BE32-E72D297353CC}">
              <c16:uniqueId val="{00000000-AF16-4C60-AC8D-C18E03C58F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AF16-4C60-AC8D-C18E03C58F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静岡県　藤枝市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139870</v>
      </c>
      <c r="AM8" s="41"/>
      <c r="AN8" s="41"/>
      <c r="AO8" s="41"/>
      <c r="AP8" s="41"/>
      <c r="AQ8" s="41"/>
      <c r="AR8" s="41"/>
      <c r="AS8" s="41"/>
      <c r="AT8" s="34">
        <f>データ!T6</f>
        <v>194.06</v>
      </c>
      <c r="AU8" s="34"/>
      <c r="AV8" s="34"/>
      <c r="AW8" s="34"/>
      <c r="AX8" s="34"/>
      <c r="AY8" s="34"/>
      <c r="AZ8" s="34"/>
      <c r="BA8" s="34"/>
      <c r="BB8" s="34">
        <f>データ!U6</f>
        <v>720.76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76.88</v>
      </c>
      <c r="J10" s="34"/>
      <c r="K10" s="34"/>
      <c r="L10" s="34"/>
      <c r="M10" s="34"/>
      <c r="N10" s="34"/>
      <c r="O10" s="34"/>
      <c r="P10" s="34">
        <f>データ!P6</f>
        <v>1.22</v>
      </c>
      <c r="Q10" s="34"/>
      <c r="R10" s="34"/>
      <c r="S10" s="34"/>
      <c r="T10" s="34"/>
      <c r="U10" s="34"/>
      <c r="V10" s="34"/>
      <c r="W10" s="34">
        <f>データ!Q6</f>
        <v>100.16</v>
      </c>
      <c r="X10" s="34"/>
      <c r="Y10" s="34"/>
      <c r="Z10" s="34"/>
      <c r="AA10" s="34"/>
      <c r="AB10" s="34"/>
      <c r="AC10" s="34"/>
      <c r="AD10" s="41">
        <f>データ!R6</f>
        <v>2310</v>
      </c>
      <c r="AE10" s="41"/>
      <c r="AF10" s="41"/>
      <c r="AG10" s="41"/>
      <c r="AH10" s="41"/>
      <c r="AI10" s="41"/>
      <c r="AJ10" s="41"/>
      <c r="AK10" s="2"/>
      <c r="AL10" s="41">
        <f>データ!V6</f>
        <v>1703</v>
      </c>
      <c r="AM10" s="41"/>
      <c r="AN10" s="41"/>
      <c r="AO10" s="41"/>
      <c r="AP10" s="41"/>
      <c r="AQ10" s="41"/>
      <c r="AR10" s="41"/>
      <c r="AS10" s="41"/>
      <c r="AT10" s="34">
        <f>データ!W6</f>
        <v>0.87</v>
      </c>
      <c r="AU10" s="34"/>
      <c r="AV10" s="34"/>
      <c r="AW10" s="34"/>
      <c r="AX10" s="34"/>
      <c r="AY10" s="34"/>
      <c r="AZ10" s="34"/>
      <c r="BA10" s="34"/>
      <c r="BB10" s="34">
        <f>データ!X6</f>
        <v>1957.47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D5KEN9u+t+GvlTI+0/GS1f8CYTE1do1anDn+eKbjOlHZrX+LOiNibbOLY+x/0E8Bu7REnchUy5q0BJTGommCg==" saltValue="+JbNaYYdDZiI0tRAFofU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222143</v>
      </c>
      <c r="D6" s="19">
        <f t="shared" si="3"/>
        <v>46</v>
      </c>
      <c r="E6" s="19">
        <f t="shared" si="3"/>
        <v>17</v>
      </c>
      <c r="F6" s="19">
        <f t="shared" si="3"/>
        <v>5</v>
      </c>
      <c r="G6" s="19">
        <f t="shared" si="3"/>
        <v>0</v>
      </c>
      <c r="H6" s="19" t="str">
        <f t="shared" si="3"/>
        <v>静岡県　藤枝市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76.88</v>
      </c>
      <c r="P6" s="20">
        <f t="shared" si="3"/>
        <v>1.22</v>
      </c>
      <c r="Q6" s="20">
        <f t="shared" si="3"/>
        <v>100.16</v>
      </c>
      <c r="R6" s="20">
        <f t="shared" si="3"/>
        <v>2310</v>
      </c>
      <c r="S6" s="20">
        <f t="shared" si="3"/>
        <v>139870</v>
      </c>
      <c r="T6" s="20">
        <f t="shared" si="3"/>
        <v>194.06</v>
      </c>
      <c r="U6" s="20">
        <f t="shared" si="3"/>
        <v>720.76</v>
      </c>
      <c r="V6" s="20">
        <f t="shared" si="3"/>
        <v>1703</v>
      </c>
      <c r="W6" s="20">
        <f t="shared" si="3"/>
        <v>0.87</v>
      </c>
      <c r="X6" s="20">
        <f t="shared" si="3"/>
        <v>1957.47</v>
      </c>
      <c r="Y6" s="21">
        <f>IF(Y7="",NA(),Y7)</f>
        <v>111.93</v>
      </c>
      <c r="Z6" s="21">
        <f t="shared" ref="Z6:AH6" si="4">IF(Z7="",NA(),Z7)</f>
        <v>102.93</v>
      </c>
      <c r="AA6" s="21">
        <f t="shared" si="4"/>
        <v>104.39</v>
      </c>
      <c r="AB6" s="21">
        <f t="shared" si="4"/>
        <v>107.28</v>
      </c>
      <c r="AC6" s="21">
        <f t="shared" si="4"/>
        <v>106.31</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27.52</v>
      </c>
      <c r="AV6" s="21">
        <f t="shared" ref="AV6:BD6" si="6">IF(AV7="",NA(),AV7)</f>
        <v>42.11</v>
      </c>
      <c r="AW6" s="21">
        <f t="shared" si="6"/>
        <v>61.39</v>
      </c>
      <c r="AX6" s="21">
        <f t="shared" si="6"/>
        <v>76.39</v>
      </c>
      <c r="AY6" s="21">
        <f t="shared" si="6"/>
        <v>86.18</v>
      </c>
      <c r="AZ6" s="21">
        <f t="shared" si="6"/>
        <v>29.13</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52.55</v>
      </c>
      <c r="BR6" s="21">
        <f t="shared" ref="BR6:BZ6" si="8">IF(BR7="",NA(),BR7)</f>
        <v>38.270000000000003</v>
      </c>
      <c r="BS6" s="21">
        <f t="shared" si="8"/>
        <v>55.77</v>
      </c>
      <c r="BT6" s="21">
        <f t="shared" si="8"/>
        <v>57.19</v>
      </c>
      <c r="BU6" s="21">
        <f t="shared" si="8"/>
        <v>55.88</v>
      </c>
      <c r="BV6" s="21">
        <f t="shared" si="8"/>
        <v>57.08</v>
      </c>
      <c r="BW6" s="21">
        <f t="shared" si="8"/>
        <v>67.23</v>
      </c>
      <c r="BX6" s="21">
        <f t="shared" si="8"/>
        <v>61.82</v>
      </c>
      <c r="BY6" s="21">
        <f t="shared" si="8"/>
        <v>61.15</v>
      </c>
      <c r="BZ6" s="21">
        <f t="shared" si="8"/>
        <v>58.41</v>
      </c>
      <c r="CA6" s="20" t="str">
        <f>IF(CA7="","",IF(CA7="-","【-】","【"&amp;SUBSTITUTE(TEXT(CA7,"#,##0.00"),"-","△")&amp;"】"))</f>
        <v>【54.51】</v>
      </c>
      <c r="CB6" s="21">
        <f>IF(CB7="",NA(),CB7)</f>
        <v>214.63</v>
      </c>
      <c r="CC6" s="21">
        <f t="shared" ref="CC6:CK6" si="9">IF(CC7="",NA(),CC7)</f>
        <v>294.42</v>
      </c>
      <c r="CD6" s="21">
        <f t="shared" si="9"/>
        <v>203.1</v>
      </c>
      <c r="CE6" s="21">
        <f t="shared" si="9"/>
        <v>199.32</v>
      </c>
      <c r="CF6" s="21">
        <f t="shared" si="9"/>
        <v>205.26</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53.69</v>
      </c>
      <c r="CN6" s="21">
        <f t="shared" ref="CN6:CV6" si="10">IF(CN7="",NA(),CN7)</f>
        <v>56.27</v>
      </c>
      <c r="CO6" s="21">
        <f t="shared" si="10"/>
        <v>50.41</v>
      </c>
      <c r="CP6" s="21">
        <f t="shared" si="10"/>
        <v>49.24</v>
      </c>
      <c r="CQ6" s="21">
        <f t="shared" si="10"/>
        <v>49.12</v>
      </c>
      <c r="CR6" s="21">
        <f t="shared" si="10"/>
        <v>54.83</v>
      </c>
      <c r="CS6" s="21">
        <f t="shared" si="10"/>
        <v>54.54</v>
      </c>
      <c r="CT6" s="21">
        <f t="shared" si="10"/>
        <v>52.9</v>
      </c>
      <c r="CU6" s="21">
        <f t="shared" si="10"/>
        <v>52.63</v>
      </c>
      <c r="CV6" s="21">
        <f t="shared" si="10"/>
        <v>52.34</v>
      </c>
      <c r="CW6" s="20" t="str">
        <f>IF(CW7="","",IF(CW7="-","【-】","【"&amp;SUBSTITUTE(TEXT(CW7,"#,##0.00"),"-","△")&amp;"】"))</f>
        <v>【49.92】</v>
      </c>
      <c r="CX6" s="21">
        <f>IF(CX7="",NA(),CX7)</f>
        <v>86.37</v>
      </c>
      <c r="CY6" s="21">
        <f t="shared" ref="CY6:DG6" si="11">IF(CY7="",NA(),CY7)</f>
        <v>86.62</v>
      </c>
      <c r="CZ6" s="21">
        <f t="shared" si="11"/>
        <v>87.34</v>
      </c>
      <c r="DA6" s="21">
        <f t="shared" si="11"/>
        <v>87.46</v>
      </c>
      <c r="DB6" s="21">
        <f t="shared" si="11"/>
        <v>88.08</v>
      </c>
      <c r="DC6" s="21">
        <f t="shared" si="11"/>
        <v>84.7</v>
      </c>
      <c r="DD6" s="21">
        <f t="shared" si="11"/>
        <v>90.3</v>
      </c>
      <c r="DE6" s="21">
        <f t="shared" si="11"/>
        <v>90.3</v>
      </c>
      <c r="DF6" s="21">
        <f t="shared" si="11"/>
        <v>90.32</v>
      </c>
      <c r="DG6" s="21">
        <f t="shared" si="11"/>
        <v>90.05</v>
      </c>
      <c r="DH6" s="20" t="str">
        <f>IF(DH7="","",IF(DH7="-","【-】","【"&amp;SUBSTITUTE(TEXT(DH7,"#,##0.00"),"-","△")&amp;"】"))</f>
        <v>【87.80】</v>
      </c>
      <c r="DI6" s="21">
        <f>IF(DI7="",NA(),DI7)</f>
        <v>3.63</v>
      </c>
      <c r="DJ6" s="21">
        <f t="shared" ref="DJ6:DR6" si="12">IF(DJ7="",NA(),DJ7)</f>
        <v>7.13</v>
      </c>
      <c r="DK6" s="21">
        <f t="shared" si="12"/>
        <v>10.33</v>
      </c>
      <c r="DL6" s="21">
        <f t="shared" si="12"/>
        <v>13.6</v>
      </c>
      <c r="DM6" s="21">
        <f t="shared" si="12"/>
        <v>16.82</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222143</v>
      </c>
      <c r="D7" s="23">
        <v>46</v>
      </c>
      <c r="E7" s="23">
        <v>17</v>
      </c>
      <c r="F7" s="23">
        <v>5</v>
      </c>
      <c r="G7" s="23">
        <v>0</v>
      </c>
      <c r="H7" s="23" t="s">
        <v>95</v>
      </c>
      <c r="I7" s="23" t="s">
        <v>96</v>
      </c>
      <c r="J7" s="23" t="s">
        <v>97</v>
      </c>
      <c r="K7" s="23" t="s">
        <v>98</v>
      </c>
      <c r="L7" s="23" t="s">
        <v>99</v>
      </c>
      <c r="M7" s="23" t="s">
        <v>100</v>
      </c>
      <c r="N7" s="24" t="s">
        <v>101</v>
      </c>
      <c r="O7" s="24">
        <v>76.88</v>
      </c>
      <c r="P7" s="24">
        <v>1.22</v>
      </c>
      <c r="Q7" s="24">
        <v>100.16</v>
      </c>
      <c r="R7" s="24">
        <v>2310</v>
      </c>
      <c r="S7" s="24">
        <v>139870</v>
      </c>
      <c r="T7" s="24">
        <v>194.06</v>
      </c>
      <c r="U7" s="24">
        <v>720.76</v>
      </c>
      <c r="V7" s="24">
        <v>1703</v>
      </c>
      <c r="W7" s="24">
        <v>0.87</v>
      </c>
      <c r="X7" s="24">
        <v>1957.47</v>
      </c>
      <c r="Y7" s="24">
        <v>111.93</v>
      </c>
      <c r="Z7" s="24">
        <v>102.93</v>
      </c>
      <c r="AA7" s="24">
        <v>104.39</v>
      </c>
      <c r="AB7" s="24">
        <v>107.28</v>
      </c>
      <c r="AC7" s="24">
        <v>106.31</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27.52</v>
      </c>
      <c r="AV7" s="24">
        <v>42.11</v>
      </c>
      <c r="AW7" s="24">
        <v>61.39</v>
      </c>
      <c r="AX7" s="24">
        <v>76.39</v>
      </c>
      <c r="AY7" s="24">
        <v>86.18</v>
      </c>
      <c r="AZ7" s="24">
        <v>29.13</v>
      </c>
      <c r="BA7" s="24">
        <v>33.58</v>
      </c>
      <c r="BB7" s="24">
        <v>35.42</v>
      </c>
      <c r="BC7" s="24">
        <v>39.82</v>
      </c>
      <c r="BD7" s="24">
        <v>41.03</v>
      </c>
      <c r="BE7" s="24">
        <v>47.19</v>
      </c>
      <c r="BF7" s="24">
        <v>0</v>
      </c>
      <c r="BG7" s="24">
        <v>0</v>
      </c>
      <c r="BH7" s="24">
        <v>0</v>
      </c>
      <c r="BI7" s="24">
        <v>0</v>
      </c>
      <c r="BJ7" s="24">
        <v>0</v>
      </c>
      <c r="BK7" s="24">
        <v>867.83</v>
      </c>
      <c r="BL7" s="24">
        <v>778.81</v>
      </c>
      <c r="BM7" s="24">
        <v>718.49</v>
      </c>
      <c r="BN7" s="24">
        <v>743.31</v>
      </c>
      <c r="BO7" s="24">
        <v>796.8</v>
      </c>
      <c r="BP7" s="24">
        <v>798.1</v>
      </c>
      <c r="BQ7" s="24">
        <v>52.55</v>
      </c>
      <c r="BR7" s="24">
        <v>38.270000000000003</v>
      </c>
      <c r="BS7" s="24">
        <v>55.77</v>
      </c>
      <c r="BT7" s="24">
        <v>57.19</v>
      </c>
      <c r="BU7" s="24">
        <v>55.88</v>
      </c>
      <c r="BV7" s="24">
        <v>57.08</v>
      </c>
      <c r="BW7" s="24">
        <v>67.23</v>
      </c>
      <c r="BX7" s="24">
        <v>61.82</v>
      </c>
      <c r="BY7" s="24">
        <v>61.15</v>
      </c>
      <c r="BZ7" s="24">
        <v>58.41</v>
      </c>
      <c r="CA7" s="24">
        <v>54.51</v>
      </c>
      <c r="CB7" s="24">
        <v>214.63</v>
      </c>
      <c r="CC7" s="24">
        <v>294.42</v>
      </c>
      <c r="CD7" s="24">
        <v>203.1</v>
      </c>
      <c r="CE7" s="24">
        <v>199.32</v>
      </c>
      <c r="CF7" s="24">
        <v>205.26</v>
      </c>
      <c r="CG7" s="24">
        <v>274.99</v>
      </c>
      <c r="CH7" s="24">
        <v>228.21</v>
      </c>
      <c r="CI7" s="24">
        <v>246.9</v>
      </c>
      <c r="CJ7" s="24">
        <v>250.43</v>
      </c>
      <c r="CK7" s="24">
        <v>267.33999999999997</v>
      </c>
      <c r="CL7" s="24">
        <v>286.33</v>
      </c>
      <c r="CM7" s="24">
        <v>53.69</v>
      </c>
      <c r="CN7" s="24">
        <v>56.27</v>
      </c>
      <c r="CO7" s="24">
        <v>50.41</v>
      </c>
      <c r="CP7" s="24">
        <v>49.24</v>
      </c>
      <c r="CQ7" s="24">
        <v>49.12</v>
      </c>
      <c r="CR7" s="24">
        <v>54.83</v>
      </c>
      <c r="CS7" s="24">
        <v>54.54</v>
      </c>
      <c r="CT7" s="24">
        <v>52.9</v>
      </c>
      <c r="CU7" s="24">
        <v>52.63</v>
      </c>
      <c r="CV7" s="24">
        <v>52.34</v>
      </c>
      <c r="CW7" s="24">
        <v>49.92</v>
      </c>
      <c r="CX7" s="24">
        <v>86.37</v>
      </c>
      <c r="CY7" s="24">
        <v>86.62</v>
      </c>
      <c r="CZ7" s="24">
        <v>87.34</v>
      </c>
      <c r="DA7" s="24">
        <v>87.46</v>
      </c>
      <c r="DB7" s="24">
        <v>88.08</v>
      </c>
      <c r="DC7" s="24">
        <v>84.7</v>
      </c>
      <c r="DD7" s="24">
        <v>90.3</v>
      </c>
      <c r="DE7" s="24">
        <v>90.3</v>
      </c>
      <c r="DF7" s="24">
        <v>90.32</v>
      </c>
      <c r="DG7" s="24">
        <v>90.05</v>
      </c>
      <c r="DH7" s="24">
        <v>87.8</v>
      </c>
      <c r="DI7" s="24">
        <v>3.63</v>
      </c>
      <c r="DJ7" s="24">
        <v>7.13</v>
      </c>
      <c r="DK7" s="24">
        <v>10.33</v>
      </c>
      <c r="DL7" s="24">
        <v>13.6</v>
      </c>
      <c r="DM7" s="24">
        <v>16.82</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john</cp:lastModifiedBy>
  <cp:lastPrinted>2026-01-22T05:01:19Z</cp:lastPrinted>
  <dcterms:created xsi:type="dcterms:W3CDTF">2025-12-23T06:20:46Z</dcterms:created>
  <dcterms:modified xsi:type="dcterms:W3CDTF">2026-01-22T05:02:18Z</dcterms:modified>
  <cp:category/>
</cp:coreProperties>
</file>