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018788\APPDATA\LOCAL\TEMP\SOWDIR0\"/>
    </mc:Choice>
  </mc:AlternateContent>
  <workbookProtection workbookAlgorithmName="SHA-512" workbookHashValue="skxhrqePjDSRKqdwe3ZaIzq7tTrjgDuvCGvhW5PFT9VowXKL4O70StFFCrvdRKmfFT6ZnGJfgAwkdJdU0MZZaQ==" workbookSaltValue="bPafhy9Pem542y1ANb0qSw==" workbookSpinCount="100000" lockStructure="1"/>
  <bookViews>
    <workbookView xWindow="0" yWindow="0" windowWidth="23040" windowHeight="9216"/>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E85" i="4"/>
  <c r="BB10" i="4"/>
  <c r="AT10" i="4"/>
  <c r="AL10" i="4"/>
  <c r="W10" i="4"/>
  <c r="I10" i="4"/>
  <c r="B10" i="4"/>
  <c r="BB8" i="4"/>
  <c r="AT8" i="4"/>
  <c r="AL8" i="4"/>
  <c r="AD8" i="4"/>
  <c r="W8" i="4"/>
  <c r="P8" i="4"/>
  <c r="I8" i="4"/>
  <c r="B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<sst xmlns="http://schemas.openxmlformats.org/spreadsheetml/2006/main" count="228" uniqueCount="113">
  <si>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</si>
  <si>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</si>
  <si>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</si>
  <si>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</si>
  <si>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</si>
  <si>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</si>
  <si>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</si>
  <si>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</si>
  <si>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</si>
  <si>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</si>
  <si>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</si>
  <si>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</si>
  <si>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</si>
  <si>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</si>
  <si>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</si>
  <si>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</si>
  <si>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</si>
  <si>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</si>
  <si>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</si>
  <si>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</si>
  <si>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</si>
  <si>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</si>
  <si>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</si>
  <si>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</si>
  <si>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</si>
  <si>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</si>
  <si>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</si>
  <si>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</si>
  <si>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</si>
  <si>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</si>
  <si>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</si>
  <si>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</si>
  <si>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</si>
  <si>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</si>
  <si>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</si>
  <si>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</si>
  <si>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</si>
  <si>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</si>
  <si>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</si>
  <si>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</si>
  <si>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</si>
  <si>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</si>
  <si>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</si>
  <si>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</si>
  <si>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</si>
  <si>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</si>
  <si>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</si>
  <si>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</si>
  <si>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</si>
  <si>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</si>
  <si>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</si>
  <si>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</si>
  <si>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</si>
  <si>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</si>
  <si>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</si>
  <si>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</si>
  <si>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</si>
  <si>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</si>
  <si>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</si>
  <si>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</si>
  <si>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</si>
  <si>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</si>
  <si>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</si>
  <si>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</si>
  <si>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</si>
  <si>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</si>
  <si>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</si>
  <si>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</si>
  <si>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</si>
  <si>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</si>
  <si>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</si>
  <si>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</si>
  <si>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</si>
  <si>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</si>
  <si>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</si>
  <si>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</si>
  <si>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</si>
  <si>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</si>
  <si>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</si>
  <si>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</si>
  <si>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</si>
  <si>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</si>
  <si>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</si>
  <si>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</si>
  <si>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</si>
  <si>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</si>
  <si>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</si>
  <si>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</si>
  <si>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</si>
  <si>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</si>
  <si>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</si>
  <si>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</si>
  <si>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静岡県　藤枝市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</si>
  <si>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</si>
  <si>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</si>
  <si>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</si>
  <si>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</si>
  <si>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</si>
  <si>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</si>
  <si>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</si>
  <si>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</si>
  <si>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</si>
  <si>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</si>
  <si>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</si>
  <si>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</si>
  <si>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</si>
  <si>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</si>
  <si>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</si>
  <si>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</si>
  <si>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</si>
  <si>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経営の健全性については、経常収支比率や料金回収率が１００％以上であり、経営は安定している。しかし、給水収益が前年度と比べ横ばいだったのに対し、管の老朽化に伴った修繕費の増加や人件費の高騰により、前年度と比べて全体的に数値がやや落ち込んだ。
老朽化の状況については、有形固定資産減価償却率及び管路経年化率が微増傾向にあることに加え、類似団体平均値と比べて、管路経年化率は高く、管路更新率は低いため、計画的に施設や管路の更新を行わなければならない。
今後も人口減少による料金収入の減少や施設・管路の更新による費用の増加が見込まれることから、経営戦略・基本計画に基づき、安定した経営を続けられるよう努める。</t>
    <rPh sb="54" eb="57">
      <t>ゼンネンド</t>
    </rPh>
    <rPh sb="58" eb="59">
      <t>クラ</t>
    </rPh>
    <rPh sb="60" eb="61">
      <t>ヨコ</t>
    </rPh>
    <rPh sb="68" eb="69">
      <t>タイ</t>
    </rPh>
    <phoneticPr fontId="4"/>
  </si>
  <si>
    <t>①経常収支比率は、継続して１００％以上であるが、動力費や人件費などの増加により前年度と比べて下がっている。
②累積欠損比率は、欠損金が生じていないため、継続して０である。
③流動比率は、類似団体平均値より高く、継続して２００％を超えており支払能力に問題はない。
④企業債残高対給水収益比率は、企業債残高が減少したため前年度比で数値が下がっている。企業債残高は年々減少しており、継続して計画的な償還に努める。
⑤料金回収率は、継続して１００％以上である。前年度比で動力費など費用が増加したことにより、給水原価が上がり比率が下がっている。
⑥給水原価は、類似団体平均値より低くなっている。職員給与費や動力費など費用の増加により前年度比で上がっている。
⑦施設利用率は、前年度に比べ給水人口は減少したものの配水量が増加したため、上がっている。
⑧有収率は、複数の漏水箇所の特定に時間を要したため、前年度比で下がっている。類似団体平均値より高いが、引き続き早急な対応に努め有収率の向上を図る。</t>
    <rPh sb="28" eb="31">
      <t>ジンケンヒ</t>
    </rPh>
    <rPh sb="102" eb="103">
      <t>タカ</t>
    </rPh>
    <rPh sb="231" eb="234">
      <t>ドウリョクヒ</t>
    </rPh>
    <rPh sb="292" eb="297">
      <t>ショクインキュウヨヒ</t>
    </rPh>
    <rPh sb="354" eb="356">
      <t>ゾウカ</t>
    </rPh>
    <rPh sb="361" eb="362">
      <t>ア</t>
    </rPh>
    <phoneticPr fontId="4"/>
  </si>
  <si>
    <t>①有形固定資産減価償却率は、類似団体平均値より低く類似団体と比べると施設の更新が進んでいる。しかし年々上昇しているため、引き続き施設や管路の更新を計画的に行っていく。
②管路経年化率は、水道事業の拡張時期に集中的に布設した管の更新が、40年経過した現在もまだ追い付いていないため、毎年上昇している。そのため老朽管の更新を計画的に行い改善していく必要がある。
③管路更新率は、口径の大きい配水管の更新を重点的に行ったため、前年と比べて下がっている。今後も耐震性の向上や老朽管の更新を積極的に行う必要がある。</t>
    <rPh sb="51" eb="53">
      <t>ジョウショウ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</si>
</sst>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0.62</c:v>
                </c:pt>
                <c:pt idx="1">
                  <c:v>0.4</c:v>
                </c:pt>
                <c:pt idx="2">
                  <c:v>0.43</c:v>
                </c:pt>
                <c:pt idx="3">
                  <c:v>0.28000000000000003</c:v>
                </c:pt>
                <c:pt idx="4">
                  <c:v>0.21</c:v>
                </c:pt>
              </c:numCache>
            </c:numRef>
          </c:val>
          <c:extLst>
            <c:ext xmlns:c16="http://schemas.microsoft.com/office/drawing/2014/chart" uri="{C3380CC4-5D6E-409C-BE32-E72D297353CC}">
              <c16:uniqueId val="{00000000-E92D-4D1A-9B89-A35A789725B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0.62</c:v>
                </c:pt>
                <c:pt idx="2">
                  <c:v>0.6</c:v>
                </c:pt>
                <c:pt idx="3">
                  <c:v>0.57999999999999996</c:v>
                </c:pt>
                <c:pt idx="4">
                  <c:v>0.56999999999999995</c:v>
                </c:pt>
              </c:numCache>
            </c:numRef>
          </c:val>
          <c:smooth val="0"/>
          <c:extLst>
            <c:ext xmlns:c16="http://schemas.microsoft.com/office/drawing/2014/chart" uri="{C3380CC4-5D6E-409C-BE32-E72D297353CC}">
              <c16:uniqueId val="{00000001-E92D-4D1A-9B89-A35A789725B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64.3</c:v>
                </c:pt>
                <c:pt idx="1">
                  <c:v>63.18</c:v>
                </c:pt>
                <c:pt idx="2">
                  <c:v>63.13</c:v>
                </c:pt>
                <c:pt idx="3">
                  <c:v>62.7</c:v>
                </c:pt>
                <c:pt idx="4">
                  <c:v>63.07</c:v>
                </c:pt>
              </c:numCache>
            </c:numRef>
          </c:val>
          <c:extLst>
            <c:ext xmlns:c16="http://schemas.microsoft.com/office/drawing/2014/chart" uri="{C3380CC4-5D6E-409C-BE32-E72D297353CC}">
              <c16:uniqueId val="{00000000-6BDC-4C29-86FF-241320E8D01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63.23</c:v>
                </c:pt>
                <c:pt idx="1">
                  <c:v>62.59</c:v>
                </c:pt>
                <c:pt idx="2">
                  <c:v>61.81</c:v>
                </c:pt>
                <c:pt idx="3">
                  <c:v>62.35</c:v>
                </c:pt>
                <c:pt idx="4">
                  <c:v>62.69</c:v>
                </c:pt>
              </c:numCache>
            </c:numRef>
          </c:val>
          <c:smooth val="0"/>
          <c:extLst>
            <c:ext xmlns:c16="http://schemas.microsoft.com/office/drawing/2014/chart" uri="{C3380CC4-5D6E-409C-BE32-E72D297353CC}">
              <c16:uniqueId val="{00000001-6BDC-4C29-86FF-241320E8D01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91.3</c:v>
                </c:pt>
                <c:pt idx="1">
                  <c:v>91.92</c:v>
                </c:pt>
                <c:pt idx="2">
                  <c:v>90.57</c:v>
                </c:pt>
                <c:pt idx="3">
                  <c:v>89.53</c:v>
                </c:pt>
                <c:pt idx="4">
                  <c:v>89.29</c:v>
                </c:pt>
              </c:numCache>
            </c:numRef>
          </c:val>
          <c:extLst>
            <c:ext xmlns:c16="http://schemas.microsoft.com/office/drawing/2014/chart" uri="{C3380CC4-5D6E-409C-BE32-E72D297353CC}">
              <c16:uniqueId val="{00000000-93BA-46F2-9E74-C35FBF8F34D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89.35</c:v>
                </c:pt>
                <c:pt idx="1">
                  <c:v>89.7</c:v>
                </c:pt>
                <c:pt idx="2">
                  <c:v>89.24</c:v>
                </c:pt>
                <c:pt idx="3">
                  <c:v>88.71</c:v>
                </c:pt>
                <c:pt idx="4">
                  <c:v>88.32</c:v>
                </c:pt>
              </c:numCache>
            </c:numRef>
          </c:val>
          <c:smooth val="0"/>
          <c:extLst>
            <c:ext xmlns:c16="http://schemas.microsoft.com/office/drawing/2014/chart" uri="{C3380CC4-5D6E-409C-BE32-E72D297353CC}">
              <c16:uniqueId val="{00000001-93BA-46F2-9E74-C35FBF8F34D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129.16</c:v>
                </c:pt>
                <c:pt idx="1">
                  <c:v>131.29</c:v>
                </c:pt>
                <c:pt idx="2">
                  <c:v>124.38</c:v>
                </c:pt>
                <c:pt idx="3">
                  <c:v>121.32</c:v>
                </c:pt>
                <c:pt idx="4">
                  <c:v>120.38</c:v>
                </c:pt>
              </c:numCache>
            </c:numRef>
          </c:val>
          <c:extLst>
            <c:ext xmlns:c16="http://schemas.microsoft.com/office/drawing/2014/chart" uri="{C3380CC4-5D6E-409C-BE32-E72D297353CC}">
              <c16:uniqueId val="{00000000-A7A4-4EB4-94B1-A969AB02EE8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111.89</c:v>
                </c:pt>
                <c:pt idx="2">
                  <c:v>109.99</c:v>
                </c:pt>
                <c:pt idx="3">
                  <c:v>110.2</c:v>
                </c:pt>
                <c:pt idx="4">
                  <c:v>108.49</c:v>
                </c:pt>
              </c:numCache>
            </c:numRef>
          </c:val>
          <c:smooth val="0"/>
          <c:extLst>
            <c:ext xmlns:c16="http://schemas.microsoft.com/office/drawing/2014/chart" uri="{C3380CC4-5D6E-409C-BE32-E72D297353CC}">
              <c16:uniqueId val="{00000001-A7A4-4EB4-94B1-A969AB02EE8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45.76</c:v>
                </c:pt>
                <c:pt idx="1">
                  <c:v>46.42</c:v>
                </c:pt>
                <c:pt idx="2">
                  <c:v>47.42</c:v>
                </c:pt>
                <c:pt idx="3">
                  <c:v>48.41</c:v>
                </c:pt>
                <c:pt idx="4">
                  <c:v>48.48</c:v>
                </c:pt>
              </c:numCache>
            </c:numRef>
          </c:val>
          <c:extLst>
            <c:ext xmlns:c16="http://schemas.microsoft.com/office/drawing/2014/chart" uri="{C3380CC4-5D6E-409C-BE32-E72D297353CC}">
              <c16:uniqueId val="{00000000-4DCF-4E70-A662-98B25EFC222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49.62</c:v>
                </c:pt>
                <c:pt idx="1">
                  <c:v>50.5</c:v>
                </c:pt>
                <c:pt idx="2">
                  <c:v>51.28</c:v>
                </c:pt>
                <c:pt idx="3">
                  <c:v>51.95</c:v>
                </c:pt>
                <c:pt idx="4">
                  <c:v>52.55</c:v>
                </c:pt>
              </c:numCache>
            </c:numRef>
          </c:val>
          <c:smooth val="0"/>
          <c:extLst>
            <c:ext xmlns:c16="http://schemas.microsoft.com/office/drawing/2014/chart" uri="{C3380CC4-5D6E-409C-BE32-E72D297353CC}">
              <c16:uniqueId val="{00000001-4DCF-4E70-A662-98B25EFC222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23.21</c:v>
                </c:pt>
                <c:pt idx="1">
                  <c:v>24.88</c:v>
                </c:pt>
                <c:pt idx="2">
                  <c:v>27.13</c:v>
                </c:pt>
                <c:pt idx="3">
                  <c:v>28.88</c:v>
                </c:pt>
                <c:pt idx="4">
                  <c:v>30.1</c:v>
                </c:pt>
              </c:numCache>
            </c:numRef>
          </c:val>
          <c:extLst>
            <c:ext xmlns:c16="http://schemas.microsoft.com/office/drawing/2014/chart" uri="{C3380CC4-5D6E-409C-BE32-E72D297353CC}">
              <c16:uniqueId val="{00000000-7413-49EF-9FA5-B7A7069E56D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19.510000000000002</c:v>
                </c:pt>
                <c:pt idx="1">
                  <c:v>21.19</c:v>
                </c:pt>
                <c:pt idx="2">
                  <c:v>22.64</c:v>
                </c:pt>
                <c:pt idx="3">
                  <c:v>24.49</c:v>
                </c:pt>
                <c:pt idx="4">
                  <c:v>25.85</c:v>
                </c:pt>
              </c:numCache>
            </c:numRef>
          </c:val>
          <c:smooth val="0"/>
          <c:extLst>
            <c:ext xmlns:c16="http://schemas.microsoft.com/office/drawing/2014/chart" uri="{C3380CC4-5D6E-409C-BE32-E72D297353CC}">
              <c16:uniqueId val="{00000001-7413-49EF-9FA5-B7A7069E56D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446-41A5-A12F-6D4C62864F1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
                  <c:v>0</c:v>
                </c:pt>
                <c:pt idx="1">
                  <c:v>0.45</c:v>
                </c:pt>
                <c:pt idx="2" formatCode="#,##0.00;&quot;△&quot;#,##0.00">
                  <c:v>0</c:v>
                </c:pt>
                <c:pt idx="3">
                  <c:v>0.05</c:v>
                </c:pt>
                <c:pt idx="4" formatCode="#,##0.00;&quot;△&quot;#,##0.00">
                  <c:v>0</c:v>
                </c:pt>
              </c:numCache>
            </c:numRef>
          </c:val>
          <c:smooth val="0"/>
          <c:extLst>
            <c:ext xmlns:c16="http://schemas.microsoft.com/office/drawing/2014/chart" uri="{C3380CC4-5D6E-409C-BE32-E72D297353CC}">
              <c16:uniqueId val="{00000001-B446-41A5-A12F-6D4C62864F1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281.45</c:v>
                </c:pt>
                <c:pt idx="1">
                  <c:v>301.51</c:v>
                </c:pt>
                <c:pt idx="2">
                  <c:v>346.6</c:v>
                </c:pt>
                <c:pt idx="3">
                  <c:v>302.62</c:v>
                </c:pt>
                <c:pt idx="4">
                  <c:v>358.49</c:v>
                </c:pt>
              </c:numCache>
            </c:numRef>
          </c:val>
          <c:extLst>
            <c:ext xmlns:c16="http://schemas.microsoft.com/office/drawing/2014/chart" uri="{C3380CC4-5D6E-409C-BE32-E72D297353CC}">
              <c16:uniqueId val="{00000000-0ECE-4225-98BD-4B1B8758ED8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360.96</c:v>
                </c:pt>
                <c:pt idx="1">
                  <c:v>351.29</c:v>
                </c:pt>
                <c:pt idx="2">
                  <c:v>364.24</c:v>
                </c:pt>
                <c:pt idx="3">
                  <c:v>369.82</c:v>
                </c:pt>
                <c:pt idx="4">
                  <c:v>355.75</c:v>
                </c:pt>
              </c:numCache>
            </c:numRef>
          </c:val>
          <c:smooth val="0"/>
          <c:extLst>
            <c:ext xmlns:c16="http://schemas.microsoft.com/office/drawing/2014/chart" uri="{C3380CC4-5D6E-409C-BE32-E72D297353CC}">
              <c16:uniqueId val="{00000001-0ECE-4225-98BD-4B1B8758ED8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311.72000000000003</c:v>
                </c:pt>
                <c:pt idx="1">
                  <c:v>312.39</c:v>
                </c:pt>
                <c:pt idx="2">
                  <c:v>310.48</c:v>
                </c:pt>
                <c:pt idx="3">
                  <c:v>301.48</c:v>
                </c:pt>
                <c:pt idx="4">
                  <c:v>299.85000000000002</c:v>
                </c:pt>
              </c:numCache>
            </c:numRef>
          </c:val>
          <c:extLst>
            <c:ext xmlns:c16="http://schemas.microsoft.com/office/drawing/2014/chart" uri="{C3380CC4-5D6E-409C-BE32-E72D297353CC}">
              <c16:uniqueId val="{00000000-80A8-49D3-8D17-D823408D921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239.18</c:v>
                </c:pt>
                <c:pt idx="1">
                  <c:v>236.29</c:v>
                </c:pt>
                <c:pt idx="2">
                  <c:v>238.77</c:v>
                </c:pt>
                <c:pt idx="3">
                  <c:v>218.57</c:v>
                </c:pt>
                <c:pt idx="4">
                  <c:v>222.45</c:v>
                </c:pt>
              </c:numCache>
            </c:numRef>
          </c:val>
          <c:smooth val="0"/>
          <c:extLst>
            <c:ext xmlns:c16="http://schemas.microsoft.com/office/drawing/2014/chart" uri="{C3380CC4-5D6E-409C-BE32-E72D297353CC}">
              <c16:uniqueId val="{00000001-80A8-49D3-8D17-D823408D921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127.84</c:v>
                </c:pt>
                <c:pt idx="1">
                  <c:v>130.66999999999999</c:v>
                </c:pt>
                <c:pt idx="2">
                  <c:v>123.38</c:v>
                </c:pt>
                <c:pt idx="3">
                  <c:v>120.22</c:v>
                </c:pt>
                <c:pt idx="4">
                  <c:v>117.91</c:v>
                </c:pt>
              </c:numCache>
            </c:numRef>
          </c:val>
          <c:extLst>
            <c:ext xmlns:c16="http://schemas.microsoft.com/office/drawing/2014/chart" uri="{C3380CC4-5D6E-409C-BE32-E72D297353CC}">
              <c16:uniqueId val="{00000000-5273-4872-BC52-B2B8C5E9E4E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101.89</c:v>
                </c:pt>
                <c:pt idx="1">
                  <c:v>104.33</c:v>
                </c:pt>
                <c:pt idx="2">
                  <c:v>98.85</c:v>
                </c:pt>
                <c:pt idx="3">
                  <c:v>101.78</c:v>
                </c:pt>
                <c:pt idx="4">
                  <c:v>100.33</c:v>
                </c:pt>
              </c:numCache>
            </c:numRef>
          </c:val>
          <c:smooth val="0"/>
          <c:extLst>
            <c:ext xmlns:c16="http://schemas.microsoft.com/office/drawing/2014/chart" uri="{C3380CC4-5D6E-409C-BE32-E72D297353CC}">
              <c16:uniqueId val="{00000001-5273-4872-BC52-B2B8C5E9E4E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107.35</c:v>
                </c:pt>
                <c:pt idx="1">
                  <c:v>105.33</c:v>
                </c:pt>
                <c:pt idx="2">
                  <c:v>111.87</c:v>
                </c:pt>
                <c:pt idx="3">
                  <c:v>115.05</c:v>
                </c:pt>
                <c:pt idx="4">
                  <c:v>117.58</c:v>
                </c:pt>
              </c:numCache>
            </c:numRef>
          </c:val>
          <c:extLst>
            <c:ext xmlns:c16="http://schemas.microsoft.com/office/drawing/2014/chart" uri="{C3380CC4-5D6E-409C-BE32-E72D297353CC}">
              <c16:uniqueId val="{00000000-D40A-41A1-A5F3-AC43421EEA5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156.32</c:v>
                </c:pt>
                <c:pt idx="1">
                  <c:v>157.4</c:v>
                </c:pt>
                <c:pt idx="2">
                  <c:v>162.61000000000001</c:v>
                </c:pt>
                <c:pt idx="3">
                  <c:v>163.94</c:v>
                </c:pt>
                <c:pt idx="4">
                  <c:v>169.31</c:v>
                </c:pt>
              </c:numCache>
            </c:numRef>
          </c:val>
          <c:smooth val="0"/>
          <c:extLst>
            <c:ext xmlns:c16="http://schemas.microsoft.com/office/drawing/2014/chart" uri="{C3380CC4-5D6E-409C-BE32-E72D297353CC}">
              <c16:uniqueId val="{00000001-D40A-41A1-A5F3-AC43421EEA5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H1" zoomScaleNormal="10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静岡県　藤枝市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A3</v>
      </c>
      <c r="X8" s="74"/>
      <c r="Y8" s="74"/>
      <c r="Z8" s="74"/>
      <c r="AA8" s="74"/>
      <c r="AB8" s="74"/>
      <c r="AC8" s="74"/>
      <c r="AD8" s="74" t="str">
        <f>データ!$M$6</f>
        <v>非設置</v>
      </c>
      <c r="AE8" s="74"/>
      <c r="AF8" s="74"/>
      <c r="AG8" s="74"/>
      <c r="AH8" s="74"/>
      <c r="AI8" s="74"/>
      <c r="AJ8" s="74"/>
      <c r="AK8" s="2"/>
      <c r="AL8" s="65">
        <f>データ!$R$6</f>
        <v>139870</v>
      </c>
      <c r="AM8" s="65"/>
      <c r="AN8" s="65"/>
      <c r="AO8" s="65"/>
      <c r="AP8" s="65"/>
      <c r="AQ8" s="65"/>
      <c r="AR8" s="65"/>
      <c r="AS8" s="65"/>
      <c r="AT8" s="36">
        <f>データ!$S$6</f>
        <v>194.06</v>
      </c>
      <c r="AU8" s="37"/>
      <c r="AV8" s="37"/>
      <c r="AW8" s="37"/>
      <c r="AX8" s="37"/>
      <c r="AY8" s="37"/>
      <c r="AZ8" s="37"/>
      <c r="BA8" s="37"/>
      <c r="BB8" s="54">
        <f>データ!$T$6</f>
        <v>720.76</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70.290000000000006</v>
      </c>
      <c r="J10" s="37"/>
      <c r="K10" s="37"/>
      <c r="L10" s="37"/>
      <c r="M10" s="37"/>
      <c r="N10" s="37"/>
      <c r="O10" s="64"/>
      <c r="P10" s="54">
        <f>データ!$P$6</f>
        <v>91.63</v>
      </c>
      <c r="Q10" s="54"/>
      <c r="R10" s="54"/>
      <c r="S10" s="54"/>
      <c r="T10" s="54"/>
      <c r="U10" s="54"/>
      <c r="V10" s="54"/>
      <c r="W10" s="65">
        <f>データ!$Q$6</f>
        <v>2464</v>
      </c>
      <c r="X10" s="65"/>
      <c r="Y10" s="65"/>
      <c r="Z10" s="65"/>
      <c r="AA10" s="65"/>
      <c r="AB10" s="65"/>
      <c r="AC10" s="65"/>
      <c r="AD10" s="2"/>
      <c r="AE10" s="2"/>
      <c r="AF10" s="2"/>
      <c r="AG10" s="2"/>
      <c r="AH10" s="2"/>
      <c r="AI10" s="2"/>
      <c r="AJ10" s="2"/>
      <c r="AK10" s="2"/>
      <c r="AL10" s="65">
        <f>データ!$U$6</f>
        <v>127635</v>
      </c>
      <c r="AM10" s="65"/>
      <c r="AN10" s="65"/>
      <c r="AO10" s="65"/>
      <c r="AP10" s="65"/>
      <c r="AQ10" s="65"/>
      <c r="AR10" s="65"/>
      <c r="AS10" s="65"/>
      <c r="AT10" s="36">
        <f>データ!$V$6</f>
        <v>55.39</v>
      </c>
      <c r="AU10" s="37"/>
      <c r="AV10" s="37"/>
      <c r="AW10" s="37"/>
      <c r="AX10" s="37"/>
      <c r="AY10" s="37"/>
      <c r="AZ10" s="37"/>
      <c r="BA10" s="37"/>
      <c r="BB10" s="54">
        <f>データ!$W$6</f>
        <v>2304.3000000000002</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112</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110</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j8wvrFVCkNKIAVGhRhbtBbIThEr7VPA0fHwfhS4q5f+OchvdNwzSDzWbS18RU0xW+PXBojGs7fpRFo9IauErdA==" saltValue="+Oio3CpMjLR7Wod8vy1fd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2">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2">
      <c r="A6" s="15" t="s">
        <v>91</v>
      </c>
      <c r="B6" s="20">
        <f>B7</f>
        <v>2024</v>
      </c>
      <c r="C6" s="20">
        <f t="shared" ref="C6:W6" si="3">C7</f>
        <v>222143</v>
      </c>
      <c r="D6" s="20">
        <f t="shared" si="3"/>
        <v>46</v>
      </c>
      <c r="E6" s="20">
        <f t="shared" si="3"/>
        <v>1</v>
      </c>
      <c r="F6" s="20">
        <f t="shared" si="3"/>
        <v>0</v>
      </c>
      <c r="G6" s="20">
        <f t="shared" si="3"/>
        <v>1</v>
      </c>
      <c r="H6" s="20" t="str">
        <f t="shared" si="3"/>
        <v>静岡県　藤枝市</v>
      </c>
      <c r="I6" s="20" t="str">
        <f t="shared" si="3"/>
        <v>法適用</v>
      </c>
      <c r="J6" s="20" t="str">
        <f t="shared" si="3"/>
        <v>水道事業</v>
      </c>
      <c r="K6" s="20" t="str">
        <f t="shared" si="3"/>
        <v>末端給水事業</v>
      </c>
      <c r="L6" s="20" t="str">
        <f t="shared" si="3"/>
        <v>A3</v>
      </c>
      <c r="M6" s="20" t="str">
        <f t="shared" si="3"/>
        <v>非設置</v>
      </c>
      <c r="N6" s="21" t="str">
        <f t="shared" si="3"/>
        <v>-</v>
      </c>
      <c r="O6" s="21">
        <f t="shared" si="3"/>
        <v>70.290000000000006</v>
      </c>
      <c r="P6" s="21">
        <f t="shared" si="3"/>
        <v>91.63</v>
      </c>
      <c r="Q6" s="21">
        <f t="shared" si="3"/>
        <v>2464</v>
      </c>
      <c r="R6" s="21">
        <f t="shared" si="3"/>
        <v>139870</v>
      </c>
      <c r="S6" s="21">
        <f t="shared" si="3"/>
        <v>194.06</v>
      </c>
      <c r="T6" s="21">
        <f t="shared" si="3"/>
        <v>720.76</v>
      </c>
      <c r="U6" s="21">
        <f t="shared" si="3"/>
        <v>127635</v>
      </c>
      <c r="V6" s="21">
        <f t="shared" si="3"/>
        <v>55.39</v>
      </c>
      <c r="W6" s="21">
        <f t="shared" si="3"/>
        <v>2304.3000000000002</v>
      </c>
      <c r="X6" s="22">
        <f>IF(X7="",NA(),X7)</f>
        <v>129.16</v>
      </c>
      <c r="Y6" s="22">
        <f t="shared" ref="Y6:AG6" si="4">IF(Y7="",NA(),Y7)</f>
        <v>131.29</v>
      </c>
      <c r="Z6" s="22">
        <f t="shared" si="4"/>
        <v>124.38</v>
      </c>
      <c r="AA6" s="22">
        <f t="shared" si="4"/>
        <v>121.32</v>
      </c>
      <c r="AB6" s="22">
        <f t="shared" si="4"/>
        <v>120.38</v>
      </c>
      <c r="AC6" s="22">
        <f t="shared" si="4"/>
        <v>111.21</v>
      </c>
      <c r="AD6" s="22">
        <f t="shared" si="4"/>
        <v>111.89</v>
      </c>
      <c r="AE6" s="22">
        <f t="shared" si="4"/>
        <v>109.99</v>
      </c>
      <c r="AF6" s="22">
        <f t="shared" si="4"/>
        <v>110.2</v>
      </c>
      <c r="AG6" s="22">
        <f t="shared" si="4"/>
        <v>108.49</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2">
        <f t="shared" si="5"/>
        <v>0.45</v>
      </c>
      <c r="AP6" s="21">
        <f t="shared" si="5"/>
        <v>0</v>
      </c>
      <c r="AQ6" s="22">
        <f t="shared" si="5"/>
        <v>0.05</v>
      </c>
      <c r="AR6" s="21">
        <f t="shared" si="5"/>
        <v>0</v>
      </c>
      <c r="AS6" s="21" t="str">
        <f>IF(AS7="","",IF(AS7="-","【-】","【"&amp;SUBSTITUTE(TEXT(AS7,"#,##0.00"),"-","△")&amp;"】"))</f>
        <v>【1.61】</v>
      </c>
      <c r="AT6" s="22">
        <f>IF(AT7="",NA(),AT7)</f>
        <v>281.45</v>
      </c>
      <c r="AU6" s="22">
        <f t="shared" ref="AU6:BC6" si="6">IF(AU7="",NA(),AU7)</f>
        <v>301.51</v>
      </c>
      <c r="AV6" s="22">
        <f t="shared" si="6"/>
        <v>346.6</v>
      </c>
      <c r="AW6" s="22">
        <f t="shared" si="6"/>
        <v>302.62</v>
      </c>
      <c r="AX6" s="22">
        <f t="shared" si="6"/>
        <v>358.49</v>
      </c>
      <c r="AY6" s="22">
        <f t="shared" si="6"/>
        <v>360.96</v>
      </c>
      <c r="AZ6" s="22">
        <f t="shared" si="6"/>
        <v>351.29</v>
      </c>
      <c r="BA6" s="22">
        <f t="shared" si="6"/>
        <v>364.24</v>
      </c>
      <c r="BB6" s="22">
        <f t="shared" si="6"/>
        <v>369.82</v>
      </c>
      <c r="BC6" s="22">
        <f t="shared" si="6"/>
        <v>355.75</v>
      </c>
      <c r="BD6" s="21" t="str">
        <f>IF(BD7="","",IF(BD7="-","【-】","【"&amp;SUBSTITUTE(TEXT(BD7,"#,##0.00"),"-","△")&amp;"】"))</f>
        <v>【239.69】</v>
      </c>
      <c r="BE6" s="22">
        <f>IF(BE7="",NA(),BE7)</f>
        <v>311.72000000000003</v>
      </c>
      <c r="BF6" s="22">
        <f t="shared" ref="BF6:BN6" si="7">IF(BF7="",NA(),BF7)</f>
        <v>312.39</v>
      </c>
      <c r="BG6" s="22">
        <f t="shared" si="7"/>
        <v>310.48</v>
      </c>
      <c r="BH6" s="22">
        <f t="shared" si="7"/>
        <v>301.48</v>
      </c>
      <c r="BI6" s="22">
        <f t="shared" si="7"/>
        <v>299.85000000000002</v>
      </c>
      <c r="BJ6" s="22">
        <f t="shared" si="7"/>
        <v>239.18</v>
      </c>
      <c r="BK6" s="22">
        <f t="shared" si="7"/>
        <v>236.29</v>
      </c>
      <c r="BL6" s="22">
        <f t="shared" si="7"/>
        <v>238.77</v>
      </c>
      <c r="BM6" s="22">
        <f t="shared" si="7"/>
        <v>218.57</v>
      </c>
      <c r="BN6" s="22">
        <f t="shared" si="7"/>
        <v>222.45</v>
      </c>
      <c r="BO6" s="21" t="str">
        <f>IF(BO7="","",IF(BO7="-","【-】","【"&amp;SUBSTITUTE(TEXT(BO7,"#,##0.00"),"-","△")&amp;"】"))</f>
        <v>【264.86】</v>
      </c>
      <c r="BP6" s="22">
        <f>IF(BP7="",NA(),BP7)</f>
        <v>127.84</v>
      </c>
      <c r="BQ6" s="22">
        <f t="shared" ref="BQ6:BY6" si="8">IF(BQ7="",NA(),BQ7)</f>
        <v>130.66999999999999</v>
      </c>
      <c r="BR6" s="22">
        <f t="shared" si="8"/>
        <v>123.38</v>
      </c>
      <c r="BS6" s="22">
        <f t="shared" si="8"/>
        <v>120.22</v>
      </c>
      <c r="BT6" s="22">
        <f t="shared" si="8"/>
        <v>117.91</v>
      </c>
      <c r="BU6" s="22">
        <f t="shared" si="8"/>
        <v>101.89</v>
      </c>
      <c r="BV6" s="22">
        <f t="shared" si="8"/>
        <v>104.33</v>
      </c>
      <c r="BW6" s="22">
        <f t="shared" si="8"/>
        <v>98.85</v>
      </c>
      <c r="BX6" s="22">
        <f t="shared" si="8"/>
        <v>101.78</v>
      </c>
      <c r="BY6" s="22">
        <f t="shared" si="8"/>
        <v>100.33</v>
      </c>
      <c r="BZ6" s="21" t="str">
        <f>IF(BZ7="","",IF(BZ7="-","【-】","【"&amp;SUBSTITUTE(TEXT(BZ7,"#,##0.00"),"-","△")&amp;"】"))</f>
        <v>【97.59】</v>
      </c>
      <c r="CA6" s="22">
        <f>IF(CA7="",NA(),CA7)</f>
        <v>107.35</v>
      </c>
      <c r="CB6" s="22">
        <f t="shared" ref="CB6:CJ6" si="9">IF(CB7="",NA(),CB7)</f>
        <v>105.33</v>
      </c>
      <c r="CC6" s="22">
        <f t="shared" si="9"/>
        <v>111.87</v>
      </c>
      <c r="CD6" s="22">
        <f t="shared" si="9"/>
        <v>115.05</v>
      </c>
      <c r="CE6" s="22">
        <f t="shared" si="9"/>
        <v>117.58</v>
      </c>
      <c r="CF6" s="22">
        <f t="shared" si="9"/>
        <v>156.32</v>
      </c>
      <c r="CG6" s="22">
        <f t="shared" si="9"/>
        <v>157.4</v>
      </c>
      <c r="CH6" s="22">
        <f t="shared" si="9"/>
        <v>162.61000000000001</v>
      </c>
      <c r="CI6" s="22">
        <f t="shared" si="9"/>
        <v>163.94</v>
      </c>
      <c r="CJ6" s="22">
        <f t="shared" si="9"/>
        <v>169.31</v>
      </c>
      <c r="CK6" s="21" t="str">
        <f>IF(CK7="","",IF(CK7="-","【-】","【"&amp;SUBSTITUTE(TEXT(CK7,"#,##0.00"),"-","△")&amp;"】"))</f>
        <v>【181.66】</v>
      </c>
      <c r="CL6" s="22">
        <f>IF(CL7="",NA(),CL7)</f>
        <v>64.3</v>
      </c>
      <c r="CM6" s="22">
        <f t="shared" ref="CM6:CU6" si="10">IF(CM7="",NA(),CM7)</f>
        <v>63.18</v>
      </c>
      <c r="CN6" s="22">
        <f t="shared" si="10"/>
        <v>63.13</v>
      </c>
      <c r="CO6" s="22">
        <f t="shared" si="10"/>
        <v>62.7</v>
      </c>
      <c r="CP6" s="22">
        <f t="shared" si="10"/>
        <v>63.07</v>
      </c>
      <c r="CQ6" s="22">
        <f t="shared" si="10"/>
        <v>63.23</v>
      </c>
      <c r="CR6" s="22">
        <f t="shared" si="10"/>
        <v>62.59</v>
      </c>
      <c r="CS6" s="22">
        <f t="shared" si="10"/>
        <v>61.81</v>
      </c>
      <c r="CT6" s="22">
        <f t="shared" si="10"/>
        <v>62.35</v>
      </c>
      <c r="CU6" s="22">
        <f t="shared" si="10"/>
        <v>62.69</v>
      </c>
      <c r="CV6" s="21" t="str">
        <f>IF(CV7="","",IF(CV7="-","【-】","【"&amp;SUBSTITUTE(TEXT(CV7,"#,##0.00"),"-","△")&amp;"】"))</f>
        <v>【60.21】</v>
      </c>
      <c r="CW6" s="22">
        <f>IF(CW7="",NA(),CW7)</f>
        <v>91.3</v>
      </c>
      <c r="CX6" s="22">
        <f t="shared" ref="CX6:DF6" si="11">IF(CX7="",NA(),CX7)</f>
        <v>91.92</v>
      </c>
      <c r="CY6" s="22">
        <f t="shared" si="11"/>
        <v>90.57</v>
      </c>
      <c r="CZ6" s="22">
        <f t="shared" si="11"/>
        <v>89.53</v>
      </c>
      <c r="DA6" s="22">
        <f t="shared" si="11"/>
        <v>89.29</v>
      </c>
      <c r="DB6" s="22">
        <f t="shared" si="11"/>
        <v>89.35</v>
      </c>
      <c r="DC6" s="22">
        <f t="shared" si="11"/>
        <v>89.7</v>
      </c>
      <c r="DD6" s="22">
        <f t="shared" si="11"/>
        <v>89.24</v>
      </c>
      <c r="DE6" s="22">
        <f t="shared" si="11"/>
        <v>88.71</v>
      </c>
      <c r="DF6" s="22">
        <f t="shared" si="11"/>
        <v>88.32</v>
      </c>
      <c r="DG6" s="21" t="str">
        <f>IF(DG7="","",IF(DG7="-","【-】","【"&amp;SUBSTITUTE(TEXT(DG7,"#,##0.00"),"-","△")&amp;"】"))</f>
        <v>【89.21】</v>
      </c>
      <c r="DH6" s="22">
        <f>IF(DH7="",NA(),DH7)</f>
        <v>45.76</v>
      </c>
      <c r="DI6" s="22">
        <f t="shared" ref="DI6:DQ6" si="12">IF(DI7="",NA(),DI7)</f>
        <v>46.42</v>
      </c>
      <c r="DJ6" s="22">
        <f t="shared" si="12"/>
        <v>47.42</v>
      </c>
      <c r="DK6" s="22">
        <f t="shared" si="12"/>
        <v>48.41</v>
      </c>
      <c r="DL6" s="22">
        <f t="shared" si="12"/>
        <v>48.48</v>
      </c>
      <c r="DM6" s="22">
        <f t="shared" si="12"/>
        <v>49.62</v>
      </c>
      <c r="DN6" s="22">
        <f t="shared" si="12"/>
        <v>50.5</v>
      </c>
      <c r="DO6" s="22">
        <f t="shared" si="12"/>
        <v>51.28</v>
      </c>
      <c r="DP6" s="22">
        <f t="shared" si="12"/>
        <v>51.95</v>
      </c>
      <c r="DQ6" s="22">
        <f t="shared" si="12"/>
        <v>52.55</v>
      </c>
      <c r="DR6" s="21" t="str">
        <f>IF(DR7="","",IF(DR7="-","【-】","【"&amp;SUBSTITUTE(TEXT(DR7,"#,##0.00"),"-","△")&amp;"】"))</f>
        <v>【52.41】</v>
      </c>
      <c r="DS6" s="22">
        <f>IF(DS7="",NA(),DS7)</f>
        <v>23.21</v>
      </c>
      <c r="DT6" s="22">
        <f t="shared" ref="DT6:EB6" si="13">IF(DT7="",NA(),DT7)</f>
        <v>24.88</v>
      </c>
      <c r="DU6" s="22">
        <f t="shared" si="13"/>
        <v>27.13</v>
      </c>
      <c r="DV6" s="22">
        <f t="shared" si="13"/>
        <v>28.88</v>
      </c>
      <c r="DW6" s="22">
        <f t="shared" si="13"/>
        <v>30.1</v>
      </c>
      <c r="DX6" s="22">
        <f t="shared" si="13"/>
        <v>19.510000000000002</v>
      </c>
      <c r="DY6" s="22">
        <f t="shared" si="13"/>
        <v>21.19</v>
      </c>
      <c r="DZ6" s="22">
        <f t="shared" si="13"/>
        <v>22.64</v>
      </c>
      <c r="EA6" s="22">
        <f t="shared" si="13"/>
        <v>24.49</v>
      </c>
      <c r="EB6" s="22">
        <f t="shared" si="13"/>
        <v>25.85</v>
      </c>
      <c r="EC6" s="21" t="str">
        <f>IF(EC7="","",IF(EC7="-","【-】","【"&amp;SUBSTITUTE(TEXT(EC7,"#,##0.00"),"-","△")&amp;"】"))</f>
        <v>【26.78】</v>
      </c>
      <c r="ED6" s="22">
        <f>IF(ED7="",NA(),ED7)</f>
        <v>0.62</v>
      </c>
      <c r="EE6" s="22">
        <f t="shared" ref="EE6:EM6" si="14">IF(EE7="",NA(),EE7)</f>
        <v>0.4</v>
      </c>
      <c r="EF6" s="22">
        <f t="shared" si="14"/>
        <v>0.43</v>
      </c>
      <c r="EG6" s="22">
        <f t="shared" si="14"/>
        <v>0.28000000000000003</v>
      </c>
      <c r="EH6" s="22">
        <f t="shared" si="14"/>
        <v>0.21</v>
      </c>
      <c r="EI6" s="22">
        <f t="shared" si="14"/>
        <v>0.67</v>
      </c>
      <c r="EJ6" s="22">
        <f t="shared" si="14"/>
        <v>0.62</v>
      </c>
      <c r="EK6" s="22">
        <f t="shared" si="14"/>
        <v>0.6</v>
      </c>
      <c r="EL6" s="22">
        <f t="shared" si="14"/>
        <v>0.57999999999999996</v>
      </c>
      <c r="EM6" s="22">
        <f t="shared" si="14"/>
        <v>0.56999999999999995</v>
      </c>
      <c r="EN6" s="21" t="str">
        <f>IF(EN7="","",IF(EN7="-","【-】","【"&amp;SUBSTITUTE(TEXT(EN7,"#,##0.00"),"-","△")&amp;"】"))</f>
        <v>【0.59】</v>
      </c>
    </row>
    <row r="7" spans="1:144" s="23" customFormat="1" x14ac:dyDescent="0.2">
      <c r="A7" s="15"/>
      <c r="B7" s="24">
        <v>2024</v>
      </c>
      <c r="C7" s="24">
        <v>222143</v>
      </c>
      <c r="D7" s="24">
        <v>46</v>
      </c>
      <c r="E7" s="24">
        <v>1</v>
      </c>
      <c r="F7" s="24">
        <v>0</v>
      </c>
      <c r="G7" s="24">
        <v>1</v>
      </c>
      <c r="H7" s="24" t="s">
        <v>92</v>
      </c>
      <c r="I7" s="24" t="s">
        <v>93</v>
      </c>
      <c r="J7" s="24" t="s">
        <v>94</v>
      </c>
      <c r="K7" s="24" t="s">
        <v>95</v>
      </c>
      <c r="L7" s="24" t="s">
        <v>96</v>
      </c>
      <c r="M7" s="24" t="s">
        <v>97</v>
      </c>
      <c r="N7" s="25" t="s">
        <v>98</v>
      </c>
      <c r="O7" s="25">
        <v>70.290000000000006</v>
      </c>
      <c r="P7" s="25">
        <v>91.63</v>
      </c>
      <c r="Q7" s="25">
        <v>2464</v>
      </c>
      <c r="R7" s="25">
        <v>139870</v>
      </c>
      <c r="S7" s="25">
        <v>194.06</v>
      </c>
      <c r="T7" s="25">
        <v>720.76</v>
      </c>
      <c r="U7" s="25">
        <v>127635</v>
      </c>
      <c r="V7" s="25">
        <v>55.39</v>
      </c>
      <c r="W7" s="25">
        <v>2304.3000000000002</v>
      </c>
      <c r="X7" s="25">
        <v>129.16</v>
      </c>
      <c r="Y7" s="25">
        <v>131.29</v>
      </c>
      <c r="Z7" s="25">
        <v>124.38</v>
      </c>
      <c r="AA7" s="25">
        <v>121.32</v>
      </c>
      <c r="AB7" s="25">
        <v>120.38</v>
      </c>
      <c r="AC7" s="25">
        <v>111.21</v>
      </c>
      <c r="AD7" s="25">
        <v>111.89</v>
      </c>
      <c r="AE7" s="25">
        <v>109.99</v>
      </c>
      <c r="AF7" s="25">
        <v>110.2</v>
      </c>
      <c r="AG7" s="25">
        <v>108.49</v>
      </c>
      <c r="AH7" s="25">
        <v>107.26</v>
      </c>
      <c r="AI7" s="25">
        <v>0</v>
      </c>
      <c r="AJ7" s="25">
        <v>0</v>
      </c>
      <c r="AK7" s="25">
        <v>0</v>
      </c>
      <c r="AL7" s="25">
        <v>0</v>
      </c>
      <c r="AM7" s="25">
        <v>0</v>
      </c>
      <c r="AN7" s="25">
        <v>0</v>
      </c>
      <c r="AO7" s="25">
        <v>0.45</v>
      </c>
      <c r="AP7" s="25">
        <v>0</v>
      </c>
      <c r="AQ7" s="25">
        <v>0.05</v>
      </c>
      <c r="AR7" s="25">
        <v>0</v>
      </c>
      <c r="AS7" s="25">
        <v>1.61</v>
      </c>
      <c r="AT7" s="25">
        <v>281.45</v>
      </c>
      <c r="AU7" s="25">
        <v>301.51</v>
      </c>
      <c r="AV7" s="25">
        <v>346.6</v>
      </c>
      <c r="AW7" s="25">
        <v>302.62</v>
      </c>
      <c r="AX7" s="25">
        <v>358.49</v>
      </c>
      <c r="AY7" s="25">
        <v>360.96</v>
      </c>
      <c r="AZ7" s="25">
        <v>351.29</v>
      </c>
      <c r="BA7" s="25">
        <v>364.24</v>
      </c>
      <c r="BB7" s="25">
        <v>369.82</v>
      </c>
      <c r="BC7" s="25">
        <v>355.75</v>
      </c>
      <c r="BD7" s="25">
        <v>239.69</v>
      </c>
      <c r="BE7" s="25">
        <v>311.72000000000003</v>
      </c>
      <c r="BF7" s="25">
        <v>312.39</v>
      </c>
      <c r="BG7" s="25">
        <v>310.48</v>
      </c>
      <c r="BH7" s="25">
        <v>301.48</v>
      </c>
      <c r="BI7" s="25">
        <v>299.85000000000002</v>
      </c>
      <c r="BJ7" s="25">
        <v>239.18</v>
      </c>
      <c r="BK7" s="25">
        <v>236.29</v>
      </c>
      <c r="BL7" s="25">
        <v>238.77</v>
      </c>
      <c r="BM7" s="25">
        <v>218.57</v>
      </c>
      <c r="BN7" s="25">
        <v>222.45</v>
      </c>
      <c r="BO7" s="25">
        <v>264.86</v>
      </c>
      <c r="BP7" s="25">
        <v>127.84</v>
      </c>
      <c r="BQ7" s="25">
        <v>130.66999999999999</v>
      </c>
      <c r="BR7" s="25">
        <v>123.38</v>
      </c>
      <c r="BS7" s="25">
        <v>120.22</v>
      </c>
      <c r="BT7" s="25">
        <v>117.91</v>
      </c>
      <c r="BU7" s="25">
        <v>101.89</v>
      </c>
      <c r="BV7" s="25">
        <v>104.33</v>
      </c>
      <c r="BW7" s="25">
        <v>98.85</v>
      </c>
      <c r="BX7" s="25">
        <v>101.78</v>
      </c>
      <c r="BY7" s="25">
        <v>100.33</v>
      </c>
      <c r="BZ7" s="25">
        <v>97.59</v>
      </c>
      <c r="CA7" s="25">
        <v>107.35</v>
      </c>
      <c r="CB7" s="25">
        <v>105.33</v>
      </c>
      <c r="CC7" s="25">
        <v>111.87</v>
      </c>
      <c r="CD7" s="25">
        <v>115.05</v>
      </c>
      <c r="CE7" s="25">
        <v>117.58</v>
      </c>
      <c r="CF7" s="25">
        <v>156.32</v>
      </c>
      <c r="CG7" s="25">
        <v>157.4</v>
      </c>
      <c r="CH7" s="25">
        <v>162.61000000000001</v>
      </c>
      <c r="CI7" s="25">
        <v>163.94</v>
      </c>
      <c r="CJ7" s="25">
        <v>169.31</v>
      </c>
      <c r="CK7" s="25">
        <v>181.66</v>
      </c>
      <c r="CL7" s="25">
        <v>64.3</v>
      </c>
      <c r="CM7" s="25">
        <v>63.18</v>
      </c>
      <c r="CN7" s="25">
        <v>63.13</v>
      </c>
      <c r="CO7" s="25">
        <v>62.7</v>
      </c>
      <c r="CP7" s="25">
        <v>63.07</v>
      </c>
      <c r="CQ7" s="25">
        <v>63.23</v>
      </c>
      <c r="CR7" s="25">
        <v>62.59</v>
      </c>
      <c r="CS7" s="25">
        <v>61.81</v>
      </c>
      <c r="CT7" s="25">
        <v>62.35</v>
      </c>
      <c r="CU7" s="25">
        <v>62.69</v>
      </c>
      <c r="CV7" s="25">
        <v>60.21</v>
      </c>
      <c r="CW7" s="25">
        <v>91.3</v>
      </c>
      <c r="CX7" s="25">
        <v>91.92</v>
      </c>
      <c r="CY7" s="25">
        <v>90.57</v>
      </c>
      <c r="CZ7" s="25">
        <v>89.53</v>
      </c>
      <c r="DA7" s="25">
        <v>89.29</v>
      </c>
      <c r="DB7" s="25">
        <v>89.35</v>
      </c>
      <c r="DC7" s="25">
        <v>89.7</v>
      </c>
      <c r="DD7" s="25">
        <v>89.24</v>
      </c>
      <c r="DE7" s="25">
        <v>88.71</v>
      </c>
      <c r="DF7" s="25">
        <v>88.32</v>
      </c>
      <c r="DG7" s="25">
        <v>89.21</v>
      </c>
      <c r="DH7" s="25">
        <v>45.76</v>
      </c>
      <c r="DI7" s="25">
        <v>46.42</v>
      </c>
      <c r="DJ7" s="25">
        <v>47.42</v>
      </c>
      <c r="DK7" s="25">
        <v>48.41</v>
      </c>
      <c r="DL7" s="25">
        <v>48.48</v>
      </c>
      <c r="DM7" s="25">
        <v>49.62</v>
      </c>
      <c r="DN7" s="25">
        <v>50.5</v>
      </c>
      <c r="DO7" s="25">
        <v>51.28</v>
      </c>
      <c r="DP7" s="25">
        <v>51.95</v>
      </c>
      <c r="DQ7" s="25">
        <v>52.55</v>
      </c>
      <c r="DR7" s="25">
        <v>52.41</v>
      </c>
      <c r="DS7" s="25">
        <v>23.21</v>
      </c>
      <c r="DT7" s="25">
        <v>24.88</v>
      </c>
      <c r="DU7" s="25">
        <v>27.13</v>
      </c>
      <c r="DV7" s="25">
        <v>28.88</v>
      </c>
      <c r="DW7" s="25">
        <v>30.1</v>
      </c>
      <c r="DX7" s="25">
        <v>19.510000000000002</v>
      </c>
      <c r="DY7" s="25">
        <v>21.19</v>
      </c>
      <c r="DZ7" s="25">
        <v>22.64</v>
      </c>
      <c r="EA7" s="25">
        <v>24.49</v>
      </c>
      <c r="EB7" s="25">
        <v>25.85</v>
      </c>
      <c r="EC7" s="25">
        <v>26.78</v>
      </c>
      <c r="ED7" s="25">
        <v>0.62</v>
      </c>
      <c r="EE7" s="25">
        <v>0.4</v>
      </c>
      <c r="EF7" s="25">
        <v>0.43</v>
      </c>
      <c r="EG7" s="25">
        <v>0.28000000000000003</v>
      </c>
      <c r="EH7" s="25">
        <v>0.21</v>
      </c>
      <c r="EI7" s="25">
        <v>0.67</v>
      </c>
      <c r="EJ7" s="25">
        <v>0.62</v>
      </c>
      <c r="EK7" s="25">
        <v>0.6</v>
      </c>
      <c r="EL7" s="25">
        <v>0.57999999999999996</v>
      </c>
      <c r="EM7" s="25">
        <v>0.56999999999999995</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104</v>
      </c>
    </row>
    <row r="12" spans="1:144" x14ac:dyDescent="0.2">
      <c r="B12">
        <v>1</v>
      </c>
      <c r="C12">
        <v>1</v>
      </c>
      <c r="D12">
        <v>1</v>
      </c>
      <c r="E12">
        <v>1</v>
      </c>
      <c r="F12">
        <v>1</v>
      </c>
      <c r="G12" t="s">
        <v>105</v>
      </c>
    </row>
    <row r="13" spans="1:144" x14ac:dyDescent="0.2">
      <c r="B13" t="s">
        <v>106</v>
      </c>
      <c r="C13" t="s">
        <v>106</v>
      </c>
      <c r="D13" t="s">
        <v>106</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津島　祐登</cp:lastModifiedBy>
  <cp:lastPrinted>2026-01-22T07:46:42Z</cp:lastPrinted>
  <dcterms:created xsi:type="dcterms:W3CDTF">2025-12-12T09:17:57Z</dcterms:created>
  <dcterms:modified xsi:type="dcterms:W3CDTF">2026-01-27T06:53:33Z</dcterms:modified>
  <cp:category/>
</cp:coreProperties>
</file>