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lVZXugLMl+z0HzWgaBWY4TFbKwfFke0QPR2L9z4uTCgeNV4IIBYwb3OvJmZAw92mslJE1Nr+NX9oSHh01ItQw==" workbookSaltValue="JDlnKNgcme0hganPpU31bA==" workbookSpinCount="100000"/>
  <bookViews>
    <workbookView xWindow="0" yWindow="0" windowWidth="23040" windowHeight="921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<sst xmlns="http://schemas.openxmlformats.org/spreadsheetml/2006/main" xmlns:r="http://schemas.openxmlformats.org/officeDocument/2006/relationships" count="111" uniqueCount="111">
  <si>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</si>
  <si>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</si>
  <si>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</si>
  <si>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</si>
  <si>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</si>
  <si>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</si>
  <si>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</si>
  <si>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</si>
  <si>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</si>
  <si>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</si>
  <si>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</si>
  <si>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</si>
  <si>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</si>
  <si>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</si>
  <si>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</si>
  <si>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</si>
  <si>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</si>
  <si>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</si>
  <si>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</si>
  <si>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</si>
  <si>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</si>
  <si>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</si>
  <si>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</si>
  <si>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</si>
  <si>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</si>
  <si>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</si>
  <si>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</si>
  <si>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</si>
  <si>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</si>
  <si>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</si>
  <si>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</si>
  <si>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</si>
  <si>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</si>
  <si>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</si>
  <si>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</si>
  <si>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</si>
  <si>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</si>
  <si>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</si>
  <si>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</si>
  <si>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</si>
  <si>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</si>
  <si>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</si>
  <si>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①有形固定資産減価償却率は、類似団体平均値より低く類似団体と比べると施設の更新が進んでいる。しかし年々上がっているため、引き続き施設や管路の更新を計画的に行っていく。
②管路経年化率は、水道事業の拡張時期に集中的に布設した管の更新が、40年経過した現在まだ追い付いていないため、毎年上昇している。そのため老朽管の更新を計画的に行い改善していく必要がある。
③管路更新率は、口径の大きい配水管の更新を重点的に行ったため、前年と比べて下がっている。今後も耐震性の向上や老朽管の更新を積極的に行う必要がある。</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</si>
  <si>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</si>
  <si>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</si>
  <si>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</si>
  <si>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</si>
  <si>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</si>
  <si>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</si>
  <si>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</si>
  <si>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</si>
  <si>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</si>
  <si>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</si>
  <si>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</si>
  <si>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</si>
  <si>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</si>
  <si>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</si>
  <si>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</si>
  <si>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</si>
  <si>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</si>
  <si>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</si>
  <si>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</si>
  <si>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</si>
  <si>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</si>
  <si>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</si>
  <si>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</si>
  <si>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</si>
  <si>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</si>
  <si>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</si>
  <si>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</si>
  <si>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</si>
  <si>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</si>
  <si>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</si>
  <si>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</si>
  <si>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</si>
  <si>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</si>
  <si>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</si>
  <si>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</si>
  <si>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</si>
  <si>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</si>
  <si>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</si>
  <si>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</si>
  <si>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</si>
  <si>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</si>
  <si>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</si>
  <si>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</si>
  <si>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</si>
  <si>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</si>
  <si>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</si>
  <si>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</si>
  <si>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</si>
  <si>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</si>
  <si>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</si>
  <si>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</si>
  <si>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藤枝市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</si>
  <si>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</si>
  <si>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</si>
  <si>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</si>
  <si>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</si>
  <si>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</si>
  <si>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</si>
  <si>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</si>
  <si>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</si>
  <si>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</si>
  <si>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</si>
  <si>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</si>
  <si>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</si>
  <si>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</si>
  <si>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</si>
  <si>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営の健全性については、経常収支比率や料金回収率が１００％以上であり、経営は安定している。しかし、給水人口の減少により配水量及び給水収益が減少したことに加え、管の老朽化に伴った修繕費の増加や人件費の高騰により、前年度と比べて全体的に数値がやや落ち込んだ。
老朽化の状況については、有形固定資産減価償却率及び管路経年化率が微増傾向にあることに加え、類似団体平均値と比べて、管路経年化率は高く、管路更新率は低いため、計画的に施設や管路の更新を行わなければならない。
今後も人口減少による料金収入の減少や施設・管路の更新による費用の増加が見込まれることから、経営戦略・基本計画に基づき、安定した経営を続けられるよう努める。</t>
    <rPh sb="49" eb="51">
      <t>キュウスイ</t>
    </rPh>
    <rPh sb="51" eb="53">
      <t>ジンコウ</t>
    </rPh>
    <rPh sb="54" eb="56">
      <t>ゲンショウ</t>
    </rPh>
    <rPh sb="79" eb="80">
      <t>カン</t>
    </rPh>
    <rPh sb="81" eb="84">
      <t>ロウキュウカ</t>
    </rPh>
    <rPh sb="88" eb="90">
      <t>シュウゼン</t>
    </rPh>
    <rPh sb="92" eb="94">
      <t>ゾウカ</t>
    </rPh>
    <rPh sb="95" eb="98">
      <t>ジンケンヒ</t>
    </rPh>
    <rPh sb="99" eb="101">
      <t>コウトウ</t>
    </rPh>
    <phoneticPr fontId="1"/>
  </si>
  <si>
    <r>
      <t>①経常収支比率は、継続して１００％以上であ</t>
    </r>
    <r>
      <rPr>
        <sz val="11"/>
        <color auto="1"/>
        <rFont val="ＭＳ ゴシック"/>
      </rPr>
      <t>るが、給水収益の減少と修繕費などの増加により前年度と比べて下がっている。
②累積欠損比率は、欠損金が生じていないため、継続して０である。
③流動比率は、類似団体平均値より低いが、継続して２００％を超えており支払能力に問題はない。
④企業債残高対給水収益比率は、企業債残高が減少したため前年度比で数値が下がっている。企業債残高は年々減少しており、継続して計画的な償還に努める。
⑤料金回収率は、継続して１００％以上である。前年度比で修繕費など費用が増加したことにより、給水原価が上がり比率が下がった。
⑥給水原価は、類似団体平均値より低くなっている。修繕費や人件費など費用の増加により前年度比で上がっている。
⑦施設利用率は、前年度に比べ給水人口が減少したことにより配水量が減少したため、下がっている。
⑧有収率は、複数の漏水箇所の特定に時間を要したため、前年度比で下がっている。類似団体平均値より高いが、引き続き早急な対応に努め有収率の向上を図る。</t>
    </r>
    <rPh sb="24" eb="26">
      <t>キュウスイ</t>
    </rPh>
    <rPh sb="26" eb="28">
      <t>シュウエキ</t>
    </rPh>
    <rPh sb="29" eb="31">
      <t>ゲンショウ</t>
    </rPh>
    <rPh sb="32" eb="34">
      <t>シュウゼン</t>
    </rPh>
    <rPh sb="299" eb="302">
      <t>ジンケンヒ</t>
    </rPh>
    <rPh sb="339" eb="341">
      <t>キュウスイ</t>
    </rPh>
    <rPh sb="341" eb="343">
      <t>ジンコウ</t>
    </rPh>
    <rPh sb="344" eb="346">
      <t>ゲンショウ</t>
    </rPh>
    <rPh sb="419" eb="420">
      <t>タカ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</si>
</sst>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0.62</c:v>
                </c:pt>
                <c:pt idx="2">
                  <c:v>0.4</c:v>
                </c:pt>
                <c:pt idx="3">
                  <c:v>0.43</c:v>
                </c:pt>
                <c:pt idx="4">
                  <c:v>0.28000000000000003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0.67</c:v>
                </c:pt>
                <c:pt idx="2">
                  <c:v>0.62</c:v>
                </c:pt>
                <c:pt idx="3">
                  <c:v>0.6</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63.83</c:v>
                </c:pt>
                <c:pt idx="1">
                  <c:v>64.3</c:v>
                </c:pt>
                <c:pt idx="2">
                  <c:v>63.18</c:v>
                </c:pt>
                <c:pt idx="3">
                  <c:v>63.13</c:v>
                </c:pt>
                <c:pt idx="4">
                  <c:v>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62.05</c:v>
                </c:pt>
                <c:pt idx="1">
                  <c:v>63.23</c:v>
                </c:pt>
                <c:pt idx="2">
                  <c:v>62.59</c:v>
                </c:pt>
                <c:pt idx="3">
                  <c:v>61.81</c:v>
                </c:pt>
                <c:pt idx="4">
                  <c:v>62.35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89.82</c:v>
                </c:pt>
                <c:pt idx="1">
                  <c:v>91.3</c:v>
                </c:pt>
                <c:pt idx="2">
                  <c:v>91.92</c:v>
                </c:pt>
                <c:pt idx="3">
                  <c:v>90.57</c:v>
                </c:pt>
                <c:pt idx="4">
                  <c:v>89.53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89.11</c:v>
                </c:pt>
                <c:pt idx="1">
                  <c:v>89.35</c:v>
                </c:pt>
                <c:pt idx="2">
                  <c:v>89.7</c:v>
                </c:pt>
                <c:pt idx="3">
                  <c:v>89.24</c:v>
                </c:pt>
                <c:pt idx="4">
                  <c:v>88.71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122.51</c:v>
                </c:pt>
                <c:pt idx="1">
                  <c:v>129.16</c:v>
                </c:pt>
                <c:pt idx="2">
                  <c:v>131.29</c:v>
                </c:pt>
                <c:pt idx="3">
                  <c:v>124.38</c:v>
                </c:pt>
                <c:pt idx="4">
                  <c:v>121.32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112.82</c:v>
                </c:pt>
                <c:pt idx="1">
                  <c:v>111.21</c:v>
                </c:pt>
                <c:pt idx="2">
                  <c:v>111.89</c:v>
                </c:pt>
                <c:pt idx="3">
                  <c:v>109.99</c:v>
                </c:pt>
                <c:pt idx="4">
                  <c:v>110.2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45.69</c:v>
                </c:pt>
                <c:pt idx="1">
                  <c:v>45.76</c:v>
                </c:pt>
                <c:pt idx="2">
                  <c:v>46.42</c:v>
                </c:pt>
                <c:pt idx="3">
                  <c:v>47.42</c:v>
                </c:pt>
                <c:pt idx="4">
                  <c:v>48.41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48.69</c:v>
                </c:pt>
                <c:pt idx="1">
                  <c:v>49.62</c:v>
                </c:pt>
                <c:pt idx="2">
                  <c:v>50.5</c:v>
                </c:pt>
                <c:pt idx="3">
                  <c:v>51.28</c:v>
                </c:pt>
                <c:pt idx="4">
                  <c:v>51.95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21.81</c:v>
                </c:pt>
                <c:pt idx="1">
                  <c:v>23.21</c:v>
                </c:pt>
                <c:pt idx="2">
                  <c:v>24.88</c:v>
                </c:pt>
                <c:pt idx="3">
                  <c:v>27.13</c:v>
                </c:pt>
                <c:pt idx="4">
                  <c:v>28.88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18.260000000000002</c:v>
                </c:pt>
                <c:pt idx="1">
                  <c:v>19.510000000000002</c:v>
                </c:pt>
                <c:pt idx="2">
                  <c:v>21.19</c:v>
                </c:pt>
                <c:pt idx="3">
                  <c:v>22.64</c:v>
                </c:pt>
                <c:pt idx="4">
                  <c:v>24.49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formatCode="#,##0.00;&quot;△&quot;#,##0.00;&quot;-&quot;">
                  <c:v>0.45</c:v>
                </c:pt>
                <c:pt idx="3">
                  <c:v>0</c:v>
                </c:pt>
                <c:pt idx="4" formatCode="#,##0.00;&quot;△&quot;#,##0.00;&quot;-&quot;">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290.56</c:v>
                </c:pt>
                <c:pt idx="1">
                  <c:v>281.45</c:v>
                </c:pt>
                <c:pt idx="2">
                  <c:v>301.51</c:v>
                </c:pt>
                <c:pt idx="3">
                  <c:v>346.6</c:v>
                </c:pt>
                <c:pt idx="4">
                  <c:v>302.62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358.91</c:v>
                </c:pt>
                <c:pt idx="1">
                  <c:v>360.96</c:v>
                </c:pt>
                <c:pt idx="2">
                  <c:v>351.29</c:v>
                </c:pt>
                <c:pt idx="3">
                  <c:v>364.24</c:v>
                </c:pt>
                <c:pt idx="4">
                  <c:v>369.82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319.31</c:v>
                </c:pt>
                <c:pt idx="1">
                  <c:v>311.72000000000003</c:v>
                </c:pt>
                <c:pt idx="2">
                  <c:v>312.39</c:v>
                </c:pt>
                <c:pt idx="3">
                  <c:v>310.48</c:v>
                </c:pt>
                <c:pt idx="4">
                  <c:v>301.48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247.27</c:v>
                </c:pt>
                <c:pt idx="1">
                  <c:v>239.18</c:v>
                </c:pt>
                <c:pt idx="2">
                  <c:v>236.29</c:v>
                </c:pt>
                <c:pt idx="3">
                  <c:v>238.77</c:v>
                </c:pt>
                <c:pt idx="4">
                  <c:v>218.57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119.53</c:v>
                </c:pt>
                <c:pt idx="1">
                  <c:v>127.84</c:v>
                </c:pt>
                <c:pt idx="2">
                  <c:v>130.66999999999999</c:v>
                </c:pt>
                <c:pt idx="3">
                  <c:v>123.38</c:v>
                </c:pt>
                <c:pt idx="4">
                  <c:v>120.22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105.34</c:v>
                </c:pt>
                <c:pt idx="1">
                  <c:v>101.89</c:v>
                </c:pt>
                <c:pt idx="2">
                  <c:v>104.33</c:v>
                </c:pt>
                <c:pt idx="3">
                  <c:v>98.85</c:v>
                </c:pt>
                <c:pt idx="4">
                  <c:v>101.78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115.15</c:v>
                </c:pt>
                <c:pt idx="1">
                  <c:v>107.35</c:v>
                </c:pt>
                <c:pt idx="2">
                  <c:v>105.33</c:v>
                </c:pt>
                <c:pt idx="3">
                  <c:v>111.87</c:v>
                </c:pt>
                <c:pt idx="4">
                  <c:v>115.05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159.6</c:v>
                </c:pt>
                <c:pt idx="1">
                  <c:v>156.32</c:v>
                </c:pt>
                <c:pt idx="2">
                  <c:v>157.4</c:v>
                </c:pt>
                <c:pt idx="3">
                  <c:v>162.61000000000001</c:v>
                </c:pt>
                <c:pt idx="4">
                  <c:v>163.94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140979</v>
      </c>
      <c r="AM8" s="29"/>
      <c r="AN8" s="29"/>
      <c r="AO8" s="29"/>
      <c r="AP8" s="29"/>
      <c r="AQ8" s="29"/>
      <c r="AR8" s="29"/>
      <c r="AS8" s="29"/>
      <c r="AT8" s="7">
        <f>データ!$S$6</f>
        <v>104.38</v>
      </c>
      <c r="AU8" s="15"/>
      <c r="AV8" s="15"/>
      <c r="AW8" s="15"/>
      <c r="AX8" s="15"/>
      <c r="AY8" s="15"/>
      <c r="AZ8" s="15"/>
      <c r="BA8" s="15"/>
      <c r="BB8" s="27">
        <f>データ!$T$6</f>
        <v>1350.63</v>
      </c>
      <c r="BC8" s="27"/>
      <c r="BD8" s="27"/>
      <c r="BE8" s="27"/>
      <c r="BF8" s="27"/>
      <c r="BG8" s="27"/>
      <c r="BH8" s="27"/>
      <c r="BI8" s="27"/>
      <c r="BJ8" s="3"/>
      <c r="BK8" s="3"/>
      <c r="BL8" s="36" t="s">
        <v>11</v>
      </c>
      <c r="BM8" s="47"/>
      <c r="BN8" s="55" t="s">
        <v>19</v>
      </c>
      <c r="BO8" s="55"/>
      <c r="BP8" s="55"/>
      <c r="BQ8" s="55"/>
      <c r="BR8" s="55"/>
      <c r="BS8" s="55"/>
      <c r="BT8" s="55"/>
      <c r="BU8" s="55"/>
      <c r="BV8" s="55"/>
      <c r="BW8" s="55"/>
      <c r="BX8" s="55"/>
      <c r="BY8" s="59"/>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8"/>
      <c r="BN9" s="56" t="s">
        <v>31</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69.17</v>
      </c>
      <c r="J10" s="15"/>
      <c r="K10" s="15"/>
      <c r="L10" s="15"/>
      <c r="M10" s="15"/>
      <c r="N10" s="15"/>
      <c r="O10" s="24"/>
      <c r="P10" s="27">
        <f>データ!$P$6</f>
        <v>91.6</v>
      </c>
      <c r="Q10" s="27"/>
      <c r="R10" s="27"/>
      <c r="S10" s="27"/>
      <c r="T10" s="27"/>
      <c r="U10" s="27"/>
      <c r="V10" s="27"/>
      <c r="W10" s="29">
        <f>データ!$Q$6</f>
        <v>2464</v>
      </c>
      <c r="X10" s="29"/>
      <c r="Y10" s="29"/>
      <c r="Z10" s="29"/>
      <c r="AA10" s="29"/>
      <c r="AB10" s="29"/>
      <c r="AC10" s="29"/>
      <c r="AD10" s="2"/>
      <c r="AE10" s="2"/>
      <c r="AF10" s="2"/>
      <c r="AG10" s="2"/>
      <c r="AH10" s="2"/>
      <c r="AI10" s="2"/>
      <c r="AJ10" s="2"/>
      <c r="AK10" s="2"/>
      <c r="AL10" s="29">
        <f>データ!$U$6</f>
        <v>128574</v>
      </c>
      <c r="AM10" s="29"/>
      <c r="AN10" s="29"/>
      <c r="AO10" s="29"/>
      <c r="AP10" s="29"/>
      <c r="AQ10" s="29"/>
      <c r="AR10" s="29"/>
      <c r="AS10" s="29"/>
      <c r="AT10" s="7">
        <f>データ!$V$6</f>
        <v>55.39</v>
      </c>
      <c r="AU10" s="15"/>
      <c r="AV10" s="15"/>
      <c r="AW10" s="15"/>
      <c r="AX10" s="15"/>
      <c r="AY10" s="15"/>
      <c r="AZ10" s="15"/>
      <c r="BA10" s="15"/>
      <c r="BB10" s="27">
        <f>データ!$W$6</f>
        <v>2321.25</v>
      </c>
      <c r="BC10" s="27"/>
      <c r="BD10" s="27"/>
      <c r="BE10" s="27"/>
      <c r="BF10" s="27"/>
      <c r="BG10" s="27"/>
      <c r="BH10" s="27"/>
      <c r="BI10" s="27"/>
      <c r="BJ10" s="2"/>
      <c r="BK10" s="2"/>
      <c r="BL10" s="38" t="s">
        <v>33</v>
      </c>
      <c r="BM10" s="49"/>
      <c r="BN10" s="57" t="s">
        <v>35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42</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109</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44</v>
      </c>
      <c r="F84" s="12" t="s">
        <v>46</v>
      </c>
      <c r="G84" s="12" t="s">
        <v>48</v>
      </c>
      <c r="H84" s="12" t="s">
        <v>41</v>
      </c>
      <c r="I84" s="12" t="s">
        <v>7</v>
      </c>
      <c r="J84" s="12" t="s">
        <v>25</v>
      </c>
      <c r="K84" s="12" t="s">
        <v>49</v>
      </c>
      <c r="L84" s="12" t="s">
        <v>50</v>
      </c>
      <c r="M84" s="12" t="s">
        <v>32</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5Awun9+wrHEpkpPgi9xmT5DXFuYCdBgfmx0oCRwZSnaJSqAefJuLeRp+AAUBsAQ90tSVBO6CVVh9JYqcMFxuUw==" saltValue="RFkDLoEQnUAdB6ZbZ8+tY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58</v>
      </c>
      <c r="D3" s="70" t="s">
        <v>59</v>
      </c>
      <c r="E3" s="70" t="s">
        <v>4</v>
      </c>
      <c r="F3" s="70" t="s">
        <v>3</v>
      </c>
      <c r="G3" s="70" t="s">
        <v>24</v>
      </c>
      <c r="H3" s="77" t="s">
        <v>29</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38</v>
      </c>
      <c r="AU4" s="87"/>
      <c r="AV4" s="87"/>
      <c r="AW4" s="87"/>
      <c r="AX4" s="87"/>
      <c r="AY4" s="87"/>
      <c r="AZ4" s="87"/>
      <c r="BA4" s="87"/>
      <c r="BB4" s="87"/>
      <c r="BC4" s="87"/>
      <c r="BD4" s="87"/>
      <c r="BE4" s="87" t="s">
        <v>61</v>
      </c>
      <c r="BF4" s="87"/>
      <c r="BG4" s="87"/>
      <c r="BH4" s="87"/>
      <c r="BI4" s="87"/>
      <c r="BJ4" s="87"/>
      <c r="BK4" s="87"/>
      <c r="BL4" s="87"/>
      <c r="BM4" s="87"/>
      <c r="BN4" s="87"/>
      <c r="BO4" s="87"/>
      <c r="BP4" s="87" t="s">
        <v>34</v>
      </c>
      <c r="BQ4" s="87"/>
      <c r="BR4" s="87"/>
      <c r="BS4" s="87"/>
      <c r="BT4" s="87"/>
      <c r="BU4" s="87"/>
      <c r="BV4" s="87"/>
      <c r="BW4" s="87"/>
      <c r="BX4" s="87"/>
      <c r="BY4" s="87"/>
      <c r="BZ4" s="87"/>
      <c r="CA4" s="87" t="s">
        <v>63</v>
      </c>
      <c r="CB4" s="87"/>
      <c r="CC4" s="87"/>
      <c r="CD4" s="87"/>
      <c r="CE4" s="87"/>
      <c r="CF4" s="87"/>
      <c r="CG4" s="87"/>
      <c r="CH4" s="87"/>
      <c r="CI4" s="87"/>
      <c r="CJ4" s="87"/>
      <c r="CK4" s="87"/>
      <c r="CL4" s="87" t="s">
        <v>65</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62</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27</v>
      </c>
      <c r="B5" s="72"/>
      <c r="C5" s="72"/>
      <c r="D5" s="72"/>
      <c r="E5" s="72"/>
      <c r="F5" s="72"/>
      <c r="G5" s="72"/>
      <c r="H5" s="79" t="s">
        <v>57</v>
      </c>
      <c r="I5" s="79" t="s">
        <v>69</v>
      </c>
      <c r="J5" s="79" t="s">
        <v>70</v>
      </c>
      <c r="K5" s="79" t="s">
        <v>71</v>
      </c>
      <c r="L5" s="79" t="s">
        <v>72</v>
      </c>
      <c r="M5" s="79" t="s">
        <v>5</v>
      </c>
      <c r="N5" s="79" t="s">
        <v>73</v>
      </c>
      <c r="O5" s="79" t="s">
        <v>74</v>
      </c>
      <c r="P5" s="79" t="s">
        <v>75</v>
      </c>
      <c r="Q5" s="79" t="s">
        <v>76</v>
      </c>
      <c r="R5" s="79" t="s">
        <v>77</v>
      </c>
      <c r="S5" s="79" t="s">
        <v>78</v>
      </c>
      <c r="T5" s="79" t="s">
        <v>64</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43</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222143</v>
      </c>
      <c r="D6" s="73">
        <f t="shared" si="1"/>
        <v>46</v>
      </c>
      <c r="E6" s="73">
        <f t="shared" si="1"/>
        <v>1</v>
      </c>
      <c r="F6" s="73">
        <f t="shared" si="1"/>
        <v>0</v>
      </c>
      <c r="G6" s="73">
        <f t="shared" si="1"/>
        <v>1</v>
      </c>
      <c r="H6" s="73" t="str">
        <f t="shared" si="1"/>
        <v>静岡県　藤枝市</v>
      </c>
      <c r="I6" s="73" t="str">
        <f t="shared" si="1"/>
        <v>法適用</v>
      </c>
      <c r="J6" s="73" t="str">
        <f t="shared" si="1"/>
        <v>水道事業</v>
      </c>
      <c r="K6" s="73" t="str">
        <f t="shared" si="1"/>
        <v>末端給水事業</v>
      </c>
      <c r="L6" s="73" t="str">
        <f t="shared" si="1"/>
        <v>A3</v>
      </c>
      <c r="M6" s="73" t="str">
        <f t="shared" si="1"/>
        <v>非設置</v>
      </c>
      <c r="N6" s="82" t="str">
        <f t="shared" si="1"/>
        <v>-</v>
      </c>
      <c r="O6" s="82">
        <f t="shared" si="1"/>
        <v>69.17</v>
      </c>
      <c r="P6" s="82">
        <f t="shared" si="1"/>
        <v>91.6</v>
      </c>
      <c r="Q6" s="82">
        <f t="shared" si="1"/>
        <v>2464</v>
      </c>
      <c r="R6" s="82">
        <f t="shared" si="1"/>
        <v>140979</v>
      </c>
      <c r="S6" s="82">
        <f t="shared" si="1"/>
        <v>104.38</v>
      </c>
      <c r="T6" s="82">
        <f t="shared" si="1"/>
        <v>1350.63</v>
      </c>
      <c r="U6" s="82">
        <f t="shared" si="1"/>
        <v>128574</v>
      </c>
      <c r="V6" s="82">
        <f t="shared" si="1"/>
        <v>55.39</v>
      </c>
      <c r="W6" s="82">
        <f t="shared" si="1"/>
        <v>2321.25</v>
      </c>
      <c r="X6" s="88">
        <f t="shared" ref="X6:AG6" si="2">IF(X7="",NA(),X7)</f>
        <v>122.51</v>
      </c>
      <c r="Y6" s="88">
        <f t="shared" si="2"/>
        <v>129.16</v>
      </c>
      <c r="Z6" s="88">
        <f t="shared" si="2"/>
        <v>131.29</v>
      </c>
      <c r="AA6" s="88">
        <f t="shared" si="2"/>
        <v>124.38</v>
      </c>
      <c r="AB6" s="88">
        <f t="shared" si="2"/>
        <v>121.32</v>
      </c>
      <c r="AC6" s="88">
        <f t="shared" si="2"/>
        <v>112.82</v>
      </c>
      <c r="AD6" s="88">
        <f t="shared" si="2"/>
        <v>111.21</v>
      </c>
      <c r="AE6" s="88">
        <f t="shared" si="2"/>
        <v>111.89</v>
      </c>
      <c r="AF6" s="88">
        <f t="shared" si="2"/>
        <v>109.99</v>
      </c>
      <c r="AG6" s="88">
        <f t="shared" si="2"/>
        <v>110.2</v>
      </c>
      <c r="AH6" s="82" t="str">
        <f>IF(AH7="","",IF(AH7="-","【-】","【"&amp;SUBSTITUTE(TEXT(AH7,"#,##0.00"),"-","△")&amp;"】"))</f>
        <v>【108.24】</v>
      </c>
      <c r="AI6" s="82">
        <f t="shared" ref="AI6:AR6" si="3">IF(AI7="",NA(),AI7)</f>
        <v>0</v>
      </c>
      <c r="AJ6" s="82">
        <f t="shared" si="3"/>
        <v>0</v>
      </c>
      <c r="AK6" s="82">
        <f t="shared" si="3"/>
        <v>0</v>
      </c>
      <c r="AL6" s="82">
        <f t="shared" si="3"/>
        <v>0</v>
      </c>
      <c r="AM6" s="82">
        <f t="shared" si="3"/>
        <v>0</v>
      </c>
      <c r="AN6" s="82">
        <f t="shared" si="3"/>
        <v>0</v>
      </c>
      <c r="AO6" s="82">
        <f t="shared" si="3"/>
        <v>0</v>
      </c>
      <c r="AP6" s="88">
        <f t="shared" si="3"/>
        <v>0.45</v>
      </c>
      <c r="AQ6" s="82">
        <f t="shared" si="3"/>
        <v>0</v>
      </c>
      <c r="AR6" s="88">
        <f t="shared" si="3"/>
        <v>5.e-002</v>
      </c>
      <c r="AS6" s="82" t="str">
        <f>IF(AS7="","",IF(AS7="-","【-】","【"&amp;SUBSTITUTE(TEXT(AS7,"#,##0.00"),"-","△")&amp;"】"))</f>
        <v>【1.50】</v>
      </c>
      <c r="AT6" s="88">
        <f t="shared" ref="AT6:BC6" si="4">IF(AT7="",NA(),AT7)</f>
        <v>290.56</v>
      </c>
      <c r="AU6" s="88">
        <f t="shared" si="4"/>
        <v>281.45</v>
      </c>
      <c r="AV6" s="88">
        <f t="shared" si="4"/>
        <v>301.51</v>
      </c>
      <c r="AW6" s="88">
        <f t="shared" si="4"/>
        <v>346.6</v>
      </c>
      <c r="AX6" s="88">
        <f t="shared" si="4"/>
        <v>302.62</v>
      </c>
      <c r="AY6" s="88">
        <f t="shared" si="4"/>
        <v>358.91</v>
      </c>
      <c r="AZ6" s="88">
        <f t="shared" si="4"/>
        <v>360.96</v>
      </c>
      <c r="BA6" s="88">
        <f t="shared" si="4"/>
        <v>351.29</v>
      </c>
      <c r="BB6" s="88">
        <f t="shared" si="4"/>
        <v>364.24</v>
      </c>
      <c r="BC6" s="88">
        <f t="shared" si="4"/>
        <v>369.82</v>
      </c>
      <c r="BD6" s="82" t="str">
        <f>IF(BD7="","",IF(BD7="-","【-】","【"&amp;SUBSTITUTE(TEXT(BD7,"#,##0.00"),"-","△")&amp;"】"))</f>
        <v>【243.36】</v>
      </c>
      <c r="BE6" s="88">
        <f t="shared" ref="BE6:BN6" si="5">IF(BE7="",NA(),BE7)</f>
        <v>319.31</v>
      </c>
      <c r="BF6" s="88">
        <f t="shared" si="5"/>
        <v>311.72000000000003</v>
      </c>
      <c r="BG6" s="88">
        <f t="shared" si="5"/>
        <v>312.39</v>
      </c>
      <c r="BH6" s="88">
        <f t="shared" si="5"/>
        <v>310.48</v>
      </c>
      <c r="BI6" s="88">
        <f t="shared" si="5"/>
        <v>301.48</v>
      </c>
      <c r="BJ6" s="88">
        <f t="shared" si="5"/>
        <v>247.27</v>
      </c>
      <c r="BK6" s="88">
        <f t="shared" si="5"/>
        <v>239.18</v>
      </c>
      <c r="BL6" s="88">
        <f t="shared" si="5"/>
        <v>236.29</v>
      </c>
      <c r="BM6" s="88">
        <f t="shared" si="5"/>
        <v>238.77</v>
      </c>
      <c r="BN6" s="88">
        <f t="shared" si="5"/>
        <v>218.57</v>
      </c>
      <c r="BO6" s="82" t="str">
        <f>IF(BO7="","",IF(BO7="-","【-】","【"&amp;SUBSTITUTE(TEXT(BO7,"#,##0.00"),"-","△")&amp;"】"))</f>
        <v>【265.93】</v>
      </c>
      <c r="BP6" s="88">
        <f t="shared" ref="BP6:BY6" si="6">IF(BP7="",NA(),BP7)</f>
        <v>119.53</v>
      </c>
      <c r="BQ6" s="88">
        <f t="shared" si="6"/>
        <v>127.84</v>
      </c>
      <c r="BR6" s="88">
        <f t="shared" si="6"/>
        <v>130.66999999999999</v>
      </c>
      <c r="BS6" s="88">
        <f t="shared" si="6"/>
        <v>123.38</v>
      </c>
      <c r="BT6" s="88">
        <f t="shared" si="6"/>
        <v>120.22</v>
      </c>
      <c r="BU6" s="88">
        <f t="shared" si="6"/>
        <v>105.34</v>
      </c>
      <c r="BV6" s="88">
        <f t="shared" si="6"/>
        <v>101.89</v>
      </c>
      <c r="BW6" s="88">
        <f t="shared" si="6"/>
        <v>104.33</v>
      </c>
      <c r="BX6" s="88">
        <f t="shared" si="6"/>
        <v>98.85</v>
      </c>
      <c r="BY6" s="88">
        <f t="shared" si="6"/>
        <v>101.78</v>
      </c>
      <c r="BZ6" s="82" t="str">
        <f>IF(BZ7="","",IF(BZ7="-","【-】","【"&amp;SUBSTITUTE(TEXT(BZ7,"#,##0.00"),"-","△")&amp;"】"))</f>
        <v>【97.82】</v>
      </c>
      <c r="CA6" s="88">
        <f t="shared" ref="CA6:CJ6" si="7">IF(CA7="",NA(),CA7)</f>
        <v>115.15</v>
      </c>
      <c r="CB6" s="88">
        <f t="shared" si="7"/>
        <v>107.35</v>
      </c>
      <c r="CC6" s="88">
        <f t="shared" si="7"/>
        <v>105.33</v>
      </c>
      <c r="CD6" s="88">
        <f t="shared" si="7"/>
        <v>111.87</v>
      </c>
      <c r="CE6" s="88">
        <f t="shared" si="7"/>
        <v>115.05</v>
      </c>
      <c r="CF6" s="88">
        <f t="shared" si="7"/>
        <v>159.6</v>
      </c>
      <c r="CG6" s="88">
        <f t="shared" si="7"/>
        <v>156.32</v>
      </c>
      <c r="CH6" s="88">
        <f t="shared" si="7"/>
        <v>157.4</v>
      </c>
      <c r="CI6" s="88">
        <f t="shared" si="7"/>
        <v>162.61000000000001</v>
      </c>
      <c r="CJ6" s="88">
        <f t="shared" si="7"/>
        <v>163.94</v>
      </c>
      <c r="CK6" s="82" t="str">
        <f>IF(CK7="","",IF(CK7="-","【-】","【"&amp;SUBSTITUTE(TEXT(CK7,"#,##0.00"),"-","△")&amp;"】"))</f>
        <v>【177.56】</v>
      </c>
      <c r="CL6" s="88">
        <f t="shared" ref="CL6:CU6" si="8">IF(CL7="",NA(),CL7)</f>
        <v>63.83</v>
      </c>
      <c r="CM6" s="88">
        <f t="shared" si="8"/>
        <v>64.3</v>
      </c>
      <c r="CN6" s="88">
        <f t="shared" si="8"/>
        <v>63.18</v>
      </c>
      <c r="CO6" s="88">
        <f t="shared" si="8"/>
        <v>63.13</v>
      </c>
      <c r="CP6" s="88">
        <f t="shared" si="8"/>
        <v>62.7</v>
      </c>
      <c r="CQ6" s="88">
        <f t="shared" si="8"/>
        <v>62.05</v>
      </c>
      <c r="CR6" s="88">
        <f t="shared" si="8"/>
        <v>63.23</v>
      </c>
      <c r="CS6" s="88">
        <f t="shared" si="8"/>
        <v>62.59</v>
      </c>
      <c r="CT6" s="88">
        <f t="shared" si="8"/>
        <v>61.81</v>
      </c>
      <c r="CU6" s="88">
        <f t="shared" si="8"/>
        <v>62.35</v>
      </c>
      <c r="CV6" s="82" t="str">
        <f>IF(CV7="","",IF(CV7="-","【-】","【"&amp;SUBSTITUTE(TEXT(CV7,"#,##0.00"),"-","△")&amp;"】"))</f>
        <v>【59.81】</v>
      </c>
      <c r="CW6" s="88">
        <f t="shared" ref="CW6:DF6" si="9">IF(CW7="",NA(),CW7)</f>
        <v>89.82</v>
      </c>
      <c r="CX6" s="88">
        <f t="shared" si="9"/>
        <v>91.3</v>
      </c>
      <c r="CY6" s="88">
        <f t="shared" si="9"/>
        <v>91.92</v>
      </c>
      <c r="CZ6" s="88">
        <f t="shared" si="9"/>
        <v>90.57</v>
      </c>
      <c r="DA6" s="88">
        <f t="shared" si="9"/>
        <v>89.53</v>
      </c>
      <c r="DB6" s="88">
        <f t="shared" si="9"/>
        <v>89.11</v>
      </c>
      <c r="DC6" s="88">
        <f t="shared" si="9"/>
        <v>89.35</v>
      </c>
      <c r="DD6" s="88">
        <f t="shared" si="9"/>
        <v>89.7</v>
      </c>
      <c r="DE6" s="88">
        <f t="shared" si="9"/>
        <v>89.24</v>
      </c>
      <c r="DF6" s="88">
        <f t="shared" si="9"/>
        <v>88.71</v>
      </c>
      <c r="DG6" s="82" t="str">
        <f>IF(DG7="","",IF(DG7="-","【-】","【"&amp;SUBSTITUTE(TEXT(DG7,"#,##0.00"),"-","△")&amp;"】"))</f>
        <v>【89.42】</v>
      </c>
      <c r="DH6" s="88">
        <f t="shared" ref="DH6:DQ6" si="10">IF(DH7="",NA(),DH7)</f>
        <v>45.69</v>
      </c>
      <c r="DI6" s="88">
        <f t="shared" si="10"/>
        <v>45.76</v>
      </c>
      <c r="DJ6" s="88">
        <f t="shared" si="10"/>
        <v>46.42</v>
      </c>
      <c r="DK6" s="88">
        <f t="shared" si="10"/>
        <v>47.42</v>
      </c>
      <c r="DL6" s="88">
        <f t="shared" si="10"/>
        <v>48.41</v>
      </c>
      <c r="DM6" s="88">
        <f t="shared" si="10"/>
        <v>48.69</v>
      </c>
      <c r="DN6" s="88">
        <f t="shared" si="10"/>
        <v>49.62</v>
      </c>
      <c r="DO6" s="88">
        <f t="shared" si="10"/>
        <v>50.5</v>
      </c>
      <c r="DP6" s="88">
        <f t="shared" si="10"/>
        <v>51.28</v>
      </c>
      <c r="DQ6" s="88">
        <f t="shared" si="10"/>
        <v>51.95</v>
      </c>
      <c r="DR6" s="82" t="str">
        <f>IF(DR7="","",IF(DR7="-","【-】","【"&amp;SUBSTITUTE(TEXT(DR7,"#,##0.00"),"-","△")&amp;"】"))</f>
        <v>【52.02】</v>
      </c>
      <c r="DS6" s="88">
        <f t="shared" ref="DS6:EB6" si="11">IF(DS7="",NA(),DS7)</f>
        <v>21.81</v>
      </c>
      <c r="DT6" s="88">
        <f t="shared" si="11"/>
        <v>23.21</v>
      </c>
      <c r="DU6" s="88">
        <f t="shared" si="11"/>
        <v>24.88</v>
      </c>
      <c r="DV6" s="88">
        <f t="shared" si="11"/>
        <v>27.13</v>
      </c>
      <c r="DW6" s="88">
        <f t="shared" si="11"/>
        <v>28.88</v>
      </c>
      <c r="DX6" s="88">
        <f t="shared" si="11"/>
        <v>18.260000000000002</v>
      </c>
      <c r="DY6" s="88">
        <f t="shared" si="11"/>
        <v>19.510000000000002</v>
      </c>
      <c r="DZ6" s="88">
        <f t="shared" si="11"/>
        <v>21.19</v>
      </c>
      <c r="EA6" s="88">
        <f t="shared" si="11"/>
        <v>22.64</v>
      </c>
      <c r="EB6" s="88">
        <f t="shared" si="11"/>
        <v>24.49</v>
      </c>
      <c r="EC6" s="82" t="str">
        <f>IF(EC7="","",IF(EC7="-","【-】","【"&amp;SUBSTITUTE(TEXT(EC7,"#,##0.00"),"-","△")&amp;"】"))</f>
        <v>【25.37】</v>
      </c>
      <c r="ED6" s="88">
        <f t="shared" ref="ED6:EM6" si="12">IF(ED7="",NA(),ED7)</f>
        <v>0.49</v>
      </c>
      <c r="EE6" s="88">
        <f t="shared" si="12"/>
        <v>0.62</v>
      </c>
      <c r="EF6" s="88">
        <f t="shared" si="12"/>
        <v>0.4</v>
      </c>
      <c r="EG6" s="88">
        <f t="shared" si="12"/>
        <v>0.43</v>
      </c>
      <c r="EH6" s="88">
        <f t="shared" si="12"/>
        <v>0.28000000000000003</v>
      </c>
      <c r="EI6" s="88">
        <f t="shared" si="12"/>
        <v>0.66</v>
      </c>
      <c r="EJ6" s="88">
        <f t="shared" si="12"/>
        <v>0.67</v>
      </c>
      <c r="EK6" s="88">
        <f t="shared" si="12"/>
        <v>0.62</v>
      </c>
      <c r="EL6" s="88">
        <f t="shared" si="12"/>
        <v>0.6</v>
      </c>
      <c r="EM6" s="88">
        <f t="shared" si="12"/>
        <v>0.57999999999999996</v>
      </c>
      <c r="EN6" s="82" t="str">
        <f>IF(EN7="","",IF(EN7="-","【-】","【"&amp;SUBSTITUTE(TEXT(EN7,"#,##0.00"),"-","△")&amp;"】"))</f>
        <v>【0.62】</v>
      </c>
    </row>
    <row r="7" spans="1:144" s="67" customFormat="1">
      <c r="A7" s="68"/>
      <c r="B7" s="74">
        <v>2023</v>
      </c>
      <c r="C7" s="74">
        <v>222143</v>
      </c>
      <c r="D7" s="74">
        <v>46</v>
      </c>
      <c r="E7" s="74">
        <v>1</v>
      </c>
      <c r="F7" s="74">
        <v>0</v>
      </c>
      <c r="G7" s="74">
        <v>1</v>
      </c>
      <c r="H7" s="74" t="s">
        <v>94</v>
      </c>
      <c r="I7" s="74" t="s">
        <v>95</v>
      </c>
      <c r="J7" s="74" t="s">
        <v>96</v>
      </c>
      <c r="K7" s="74" t="s">
        <v>97</v>
      </c>
      <c r="L7" s="74" t="s">
        <v>98</v>
      </c>
      <c r="M7" s="74" t="s">
        <v>14</v>
      </c>
      <c r="N7" s="83" t="s">
        <v>99</v>
      </c>
      <c r="O7" s="83">
        <v>69.17</v>
      </c>
      <c r="P7" s="83">
        <v>91.6</v>
      </c>
      <c r="Q7" s="83">
        <v>2464</v>
      </c>
      <c r="R7" s="83">
        <v>140979</v>
      </c>
      <c r="S7" s="83">
        <v>104.38</v>
      </c>
      <c r="T7" s="83">
        <v>1350.63</v>
      </c>
      <c r="U7" s="83">
        <v>128574</v>
      </c>
      <c r="V7" s="83">
        <v>55.39</v>
      </c>
      <c r="W7" s="83">
        <v>2321.25</v>
      </c>
      <c r="X7" s="83">
        <v>122.51</v>
      </c>
      <c r="Y7" s="83">
        <v>129.16</v>
      </c>
      <c r="Z7" s="83">
        <v>131.29</v>
      </c>
      <c r="AA7" s="83">
        <v>124.38</v>
      </c>
      <c r="AB7" s="83">
        <v>121.32</v>
      </c>
      <c r="AC7" s="83">
        <v>112.82</v>
      </c>
      <c r="AD7" s="83">
        <v>111.21</v>
      </c>
      <c r="AE7" s="83">
        <v>111.89</v>
      </c>
      <c r="AF7" s="83">
        <v>109.99</v>
      </c>
      <c r="AG7" s="83">
        <v>110.2</v>
      </c>
      <c r="AH7" s="83">
        <v>108.24</v>
      </c>
      <c r="AI7" s="83">
        <v>0</v>
      </c>
      <c r="AJ7" s="83">
        <v>0</v>
      </c>
      <c r="AK7" s="83">
        <v>0</v>
      </c>
      <c r="AL7" s="83">
        <v>0</v>
      </c>
      <c r="AM7" s="83">
        <v>0</v>
      </c>
      <c r="AN7" s="83">
        <v>0</v>
      </c>
      <c r="AO7" s="83">
        <v>0</v>
      </c>
      <c r="AP7" s="83">
        <v>0.45</v>
      </c>
      <c r="AQ7" s="83">
        <v>0</v>
      </c>
      <c r="AR7" s="83">
        <v>5.e-002</v>
      </c>
      <c r="AS7" s="83">
        <v>1.5</v>
      </c>
      <c r="AT7" s="83">
        <v>290.56</v>
      </c>
      <c r="AU7" s="83">
        <v>281.45</v>
      </c>
      <c r="AV7" s="83">
        <v>301.51</v>
      </c>
      <c r="AW7" s="83">
        <v>346.6</v>
      </c>
      <c r="AX7" s="83">
        <v>302.62</v>
      </c>
      <c r="AY7" s="83">
        <v>358.91</v>
      </c>
      <c r="AZ7" s="83">
        <v>360.96</v>
      </c>
      <c r="BA7" s="83">
        <v>351.29</v>
      </c>
      <c r="BB7" s="83">
        <v>364.24</v>
      </c>
      <c r="BC7" s="83">
        <v>369.82</v>
      </c>
      <c r="BD7" s="83">
        <v>243.36</v>
      </c>
      <c r="BE7" s="83">
        <v>319.31</v>
      </c>
      <c r="BF7" s="83">
        <v>311.72000000000003</v>
      </c>
      <c r="BG7" s="83">
        <v>312.39</v>
      </c>
      <c r="BH7" s="83">
        <v>310.48</v>
      </c>
      <c r="BI7" s="83">
        <v>301.48</v>
      </c>
      <c r="BJ7" s="83">
        <v>247.27</v>
      </c>
      <c r="BK7" s="83">
        <v>239.18</v>
      </c>
      <c r="BL7" s="83">
        <v>236.29</v>
      </c>
      <c r="BM7" s="83">
        <v>238.77</v>
      </c>
      <c r="BN7" s="83">
        <v>218.57</v>
      </c>
      <c r="BO7" s="83">
        <v>265.93</v>
      </c>
      <c r="BP7" s="83">
        <v>119.53</v>
      </c>
      <c r="BQ7" s="83">
        <v>127.84</v>
      </c>
      <c r="BR7" s="83">
        <v>130.66999999999999</v>
      </c>
      <c r="BS7" s="83">
        <v>123.38</v>
      </c>
      <c r="BT7" s="83">
        <v>120.22</v>
      </c>
      <c r="BU7" s="83">
        <v>105.34</v>
      </c>
      <c r="BV7" s="83">
        <v>101.89</v>
      </c>
      <c r="BW7" s="83">
        <v>104.33</v>
      </c>
      <c r="BX7" s="83">
        <v>98.85</v>
      </c>
      <c r="BY7" s="83">
        <v>101.78</v>
      </c>
      <c r="BZ7" s="83">
        <v>97.82</v>
      </c>
      <c r="CA7" s="83">
        <v>115.15</v>
      </c>
      <c r="CB7" s="83">
        <v>107.35</v>
      </c>
      <c r="CC7" s="83">
        <v>105.33</v>
      </c>
      <c r="CD7" s="83">
        <v>111.87</v>
      </c>
      <c r="CE7" s="83">
        <v>115.05</v>
      </c>
      <c r="CF7" s="83">
        <v>159.6</v>
      </c>
      <c r="CG7" s="83">
        <v>156.32</v>
      </c>
      <c r="CH7" s="83">
        <v>157.4</v>
      </c>
      <c r="CI7" s="83">
        <v>162.61000000000001</v>
      </c>
      <c r="CJ7" s="83">
        <v>163.94</v>
      </c>
      <c r="CK7" s="83">
        <v>177.56</v>
      </c>
      <c r="CL7" s="83">
        <v>63.83</v>
      </c>
      <c r="CM7" s="83">
        <v>64.3</v>
      </c>
      <c r="CN7" s="83">
        <v>63.18</v>
      </c>
      <c r="CO7" s="83">
        <v>63.13</v>
      </c>
      <c r="CP7" s="83">
        <v>62.7</v>
      </c>
      <c r="CQ7" s="83">
        <v>62.05</v>
      </c>
      <c r="CR7" s="83">
        <v>63.23</v>
      </c>
      <c r="CS7" s="83">
        <v>62.59</v>
      </c>
      <c r="CT7" s="83">
        <v>61.81</v>
      </c>
      <c r="CU7" s="83">
        <v>62.35</v>
      </c>
      <c r="CV7" s="83">
        <v>59.81</v>
      </c>
      <c r="CW7" s="83">
        <v>89.82</v>
      </c>
      <c r="CX7" s="83">
        <v>91.3</v>
      </c>
      <c r="CY7" s="83">
        <v>91.92</v>
      </c>
      <c r="CZ7" s="83">
        <v>90.57</v>
      </c>
      <c r="DA7" s="83">
        <v>89.53</v>
      </c>
      <c r="DB7" s="83">
        <v>89.11</v>
      </c>
      <c r="DC7" s="83">
        <v>89.35</v>
      </c>
      <c r="DD7" s="83">
        <v>89.7</v>
      </c>
      <c r="DE7" s="83">
        <v>89.24</v>
      </c>
      <c r="DF7" s="83">
        <v>88.71</v>
      </c>
      <c r="DG7" s="83">
        <v>89.42</v>
      </c>
      <c r="DH7" s="83">
        <v>45.69</v>
      </c>
      <c r="DI7" s="83">
        <v>45.76</v>
      </c>
      <c r="DJ7" s="83">
        <v>46.42</v>
      </c>
      <c r="DK7" s="83">
        <v>47.42</v>
      </c>
      <c r="DL7" s="83">
        <v>48.41</v>
      </c>
      <c r="DM7" s="83">
        <v>48.69</v>
      </c>
      <c r="DN7" s="83">
        <v>49.62</v>
      </c>
      <c r="DO7" s="83">
        <v>50.5</v>
      </c>
      <c r="DP7" s="83">
        <v>51.28</v>
      </c>
      <c r="DQ7" s="83">
        <v>51.95</v>
      </c>
      <c r="DR7" s="83">
        <v>52.02</v>
      </c>
      <c r="DS7" s="83">
        <v>21.81</v>
      </c>
      <c r="DT7" s="83">
        <v>23.21</v>
      </c>
      <c r="DU7" s="83">
        <v>24.88</v>
      </c>
      <c r="DV7" s="83">
        <v>27.13</v>
      </c>
      <c r="DW7" s="83">
        <v>28.88</v>
      </c>
      <c r="DX7" s="83">
        <v>18.260000000000002</v>
      </c>
      <c r="DY7" s="83">
        <v>19.510000000000002</v>
      </c>
      <c r="DZ7" s="83">
        <v>21.19</v>
      </c>
      <c r="EA7" s="83">
        <v>22.64</v>
      </c>
      <c r="EB7" s="83">
        <v>24.49</v>
      </c>
      <c r="EC7" s="83">
        <v>25.37</v>
      </c>
      <c r="ED7" s="83">
        <v>0.49</v>
      </c>
      <c r="EE7" s="83">
        <v>0.62</v>
      </c>
      <c r="EF7" s="83">
        <v>0.4</v>
      </c>
      <c r="EG7" s="83">
        <v>0.43</v>
      </c>
      <c r="EH7" s="83">
        <v>0.28000000000000003</v>
      </c>
      <c r="EI7" s="83">
        <v>0.66</v>
      </c>
      <c r="EJ7" s="83">
        <v>0.67</v>
      </c>
      <c r="EK7" s="83">
        <v>0.62</v>
      </c>
      <c r="EL7" s="83">
        <v>0.6</v>
      </c>
      <c r="EM7" s="83">
        <v>0.57999999999999996</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2025-01-27T02:33:02Z</cp:lastPrinted>
  <dcterms:created xsi:type="dcterms:W3CDTF">2024-12-11T05:00:26Z</dcterms:created>
  <dcterms:modified xsi:type="dcterms:W3CDTF">2025-02-25T06:00:46Z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2025-02-25T06:00:46Z</vt:filetime>
  </property>
</Properties>
</file>